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nnections.xml" ContentType="application/vnd.openxmlformats-officedocument.spreadsheetml.connections+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EU01108732\Documents\Communications\Content Managers\Docs to check in workflow\"/>
    </mc:Choice>
  </mc:AlternateContent>
  <xr:revisionPtr revIDLastSave="0" documentId="8_{64A12D58-D101-4BB4-942E-3FD9C7F0DA23}" xr6:coauthVersionLast="47" xr6:coauthVersionMax="47" xr10:uidLastSave="{00000000-0000-0000-0000-000000000000}"/>
  <bookViews>
    <workbookView xWindow="-120" yWindow="-120" windowWidth="29040" windowHeight="15840" activeTab="1" xr2:uid="{00000000-000D-0000-FFFF-FFFF00000000}"/>
  </bookViews>
  <sheets>
    <sheet name="Instructions" sheetId="3" r:id="rId1"/>
    <sheet name="Form" sheetId="1" r:id="rId2"/>
    <sheet name="Load FIle" sheetId="6" state="hidden" r:id="rId3"/>
    <sheet name="Contact" sheetId="4" state="hidden" r:id="rId4"/>
    <sheet name="Cert Values" sheetId="5" state="hidden" r:id="rId5"/>
    <sheet name="Sheet1" sheetId="7" state="hidden" r:id="rId6"/>
  </sheets>
  <definedNames>
    <definedName name="_1_Query_from_MSFS_Sync_Prod_basic_search" localSheetId="5" hidden="1">Sheet1!$A$1:$L$330</definedName>
    <definedName name="_xlnm.Print_Area" localSheetId="1">Form!$A$1:$K$60</definedName>
    <definedName name="_xlnm.Print_Area" localSheetId="0">Instructions!$A:$A</definedName>
    <definedName name="TitleRegion1.A10.K16.2">Form!$A$10</definedName>
    <definedName name="TitleRegion2.A38.K56.2">Form!$A$38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2" i="1" l="1"/>
  <c r="C51" i="1"/>
  <c r="C50" i="1"/>
  <c r="C49" i="1"/>
  <c r="C48" i="1"/>
  <c r="C47" i="1"/>
  <c r="C46" i="1"/>
  <c r="C43" i="1"/>
  <c r="F43" i="1" s="1"/>
  <c r="C42" i="1"/>
  <c r="F42" i="1" s="1"/>
  <c r="BZ2" i="6" l="1"/>
  <c r="BO2" i="6"/>
  <c r="BP2" i="6"/>
  <c r="BR2" i="6"/>
  <c r="BI2" i="6"/>
  <c r="BJ2" i="6"/>
  <c r="BL2" i="6"/>
  <c r="BC2" i="6"/>
  <c r="BD2" i="6"/>
  <c r="BF2" i="6"/>
  <c r="AW2" i="6"/>
  <c r="AX2" i="6"/>
  <c r="AZ2" i="6"/>
  <c r="AQ2" i="6"/>
  <c r="AR2" i="6"/>
  <c r="AT2" i="6"/>
  <c r="AK2" i="6"/>
  <c r="AL2" i="6"/>
  <c r="AN2" i="6"/>
  <c r="AE2" i="6"/>
  <c r="AF2" i="6"/>
  <c r="AH2" i="6"/>
  <c r="S2" i="6"/>
  <c r="T2" i="6"/>
  <c r="V2" i="6"/>
  <c r="M2" i="6"/>
  <c r="N2" i="6"/>
  <c r="P2" i="6"/>
  <c r="A2" i="6"/>
  <c r="BN2" i="6" l="1"/>
  <c r="BH2" i="6"/>
  <c r="BB2" i="6"/>
  <c r="AV2" i="6"/>
  <c r="AP2" i="6"/>
  <c r="AJ2" i="6"/>
  <c r="AD2" i="6"/>
  <c r="R2" i="6"/>
  <c r="L2" i="6"/>
  <c r="E7" i="1" l="1"/>
  <c r="B7" i="1"/>
  <c r="I36" i="1" l="1"/>
  <c r="G36" i="1"/>
  <c r="E36" i="1"/>
  <c r="B36" i="1"/>
  <c r="A36" i="1"/>
  <c r="C53" i="1" l="1"/>
  <c r="BT2" i="6" s="1"/>
  <c r="D44" i="1" l="1"/>
  <c r="Y2" i="6" s="1"/>
  <c r="U2" i="6"/>
  <c r="H25" i="1" l="1"/>
  <c r="J25" i="1" s="1"/>
  <c r="H26" i="1"/>
  <c r="J26" i="1" s="1"/>
  <c r="H27" i="1"/>
  <c r="J27" i="1" s="1"/>
  <c r="H13" i="1" l="1"/>
  <c r="J13" i="1" s="1"/>
  <c r="H14" i="1"/>
  <c r="J14" i="1" s="1"/>
  <c r="H15" i="1"/>
  <c r="J15" i="1" s="1"/>
  <c r="D36" i="1" l="1"/>
  <c r="H11" i="1" l="1"/>
  <c r="F51" i="1" l="1"/>
  <c r="BK2" i="6" s="1"/>
  <c r="F52" i="1"/>
  <c r="BQ2" i="6" s="1"/>
  <c r="B16" i="1"/>
  <c r="B2" i="6" s="1"/>
  <c r="C16" i="1"/>
  <c r="C2" i="6" s="1"/>
  <c r="D16" i="1"/>
  <c r="D2" i="6" s="1"/>
  <c r="E16" i="1"/>
  <c r="E2" i="6" s="1"/>
  <c r="F16" i="1"/>
  <c r="F2" i="6" s="1"/>
  <c r="G16" i="1"/>
  <c r="G2" i="6" s="1"/>
  <c r="C28" i="1"/>
  <c r="D28" i="1"/>
  <c r="B28" i="1"/>
  <c r="E28" i="1"/>
  <c r="F28" i="1"/>
  <c r="G28" i="1"/>
  <c r="F50" i="1"/>
  <c r="BE2" i="6" s="1"/>
  <c r="F49" i="1"/>
  <c r="AY2" i="6" s="1"/>
  <c r="F48" i="1"/>
  <c r="AS2" i="6" s="1"/>
  <c r="F47" i="1"/>
  <c r="AM2" i="6" s="1"/>
  <c r="F46" i="1"/>
  <c r="AG2" i="6" s="1"/>
  <c r="K16" i="1"/>
  <c r="O2" i="6"/>
  <c r="K32" i="1"/>
  <c r="E44" i="1"/>
  <c r="Z2" i="6" s="1"/>
  <c r="E53" i="1"/>
  <c r="BV2" i="6" s="1"/>
  <c r="D53" i="1"/>
  <c r="BU2" i="6" s="1"/>
  <c r="C44" i="1"/>
  <c r="G53" i="1"/>
  <c r="BX2" i="6" s="1"/>
  <c r="G44" i="1"/>
  <c r="AB2" i="6" s="1"/>
  <c r="K28" i="1"/>
  <c r="I28" i="1"/>
  <c r="H24" i="1"/>
  <c r="J24" i="1" s="1"/>
  <c r="H23" i="1"/>
  <c r="J23" i="1" s="1"/>
  <c r="H12" i="1"/>
  <c r="J12" i="1" s="1"/>
  <c r="J11" i="1"/>
  <c r="I16" i="1"/>
  <c r="I2" i="6" s="1"/>
  <c r="K2" i="6" l="1"/>
  <c r="I42" i="1"/>
  <c r="Q2" i="6" s="1"/>
  <c r="C54" i="1"/>
  <c r="X2" i="6"/>
  <c r="I43" i="1"/>
  <c r="W2" i="6" s="1"/>
  <c r="J43" i="1"/>
  <c r="J42" i="1"/>
  <c r="E54" i="1"/>
  <c r="F53" i="1"/>
  <c r="BW2" i="6" s="1"/>
  <c r="D54" i="1"/>
  <c r="F44" i="1"/>
  <c r="AA2" i="6" s="1"/>
  <c r="H28" i="1"/>
  <c r="J28" i="1" s="1"/>
  <c r="H16" i="1"/>
  <c r="H2" i="6" s="1"/>
  <c r="I49" i="1" l="1"/>
  <c r="BA2" i="6" s="1"/>
  <c r="I44" i="1"/>
  <c r="AC2" i="6" s="1"/>
  <c r="I46" i="1"/>
  <c r="AI2" i="6" s="1"/>
  <c r="J44" i="1"/>
  <c r="F54" i="1"/>
  <c r="J51" i="1"/>
  <c r="I50" i="1"/>
  <c r="BG2" i="6" s="1"/>
  <c r="J47" i="1"/>
  <c r="J50" i="1"/>
  <c r="J16" i="1"/>
  <c r="J2" i="6" s="1"/>
  <c r="I47" i="1"/>
  <c r="AO2" i="6" s="1"/>
  <c r="I51" i="1"/>
  <c r="BM2" i="6" s="1"/>
  <c r="I52" i="1"/>
  <c r="BS2" i="6" s="1"/>
  <c r="J49" i="1"/>
  <c r="J52" i="1"/>
  <c r="I48" i="1"/>
  <c r="AU2" i="6" s="1"/>
  <c r="J46" i="1"/>
  <c r="J48" i="1"/>
  <c r="J53" i="1" l="1"/>
  <c r="J54" i="1" s="1"/>
  <c r="I53" i="1"/>
  <c r="I54" i="1" l="1"/>
  <c r="I56" i="1" s="1"/>
  <c r="CA2" i="6" s="1"/>
  <c r="BY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colleenl</author>
  </authors>
  <commentList>
    <comment ref="J39" authorId="0" shapeId="0" xr:uid="{00000000-0006-0000-0100-000001000000}">
      <text>
        <r>
          <rPr>
            <sz val="10"/>
            <color indexed="81"/>
            <rFont val="Tahoma"/>
            <family val="2"/>
          </rPr>
          <t>If large differences exist, provide explanation below.
Difference between Column 26 and Column 24 should be within rounding allowance.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1 Query from MSFS_Sync_Prod basic search" type="1" refreshedVersion="6" background="1" saveData="1">
    <dbPr connection="DSN=MSFS_Sync_Prod;Description=MSFS_Sync_Prod;UID=DLehmann;Trusted_Connection=Yes;APP=Microsoft Office 2016;WSID=16P5S73;DATABASE=MSFS_Sync" command="SELECT LEVY13.DAT_YER, LEVY13.DST_NUM, LEVY13.DST_TYE, LEVY13.REF_MKT_TOT_LVY, LEVY13_EXT_2.GEN_RMV_TOT_CRT, LEVY13.REF_TCP_TOT_LVY, LEVY13.TAX_CPC_LVY_CRT, LEVY13.CSE_LVY_CRT, LEVY13_EXT_1.GDS_VTR_TOT_LVY, LEVY13_EXT_1.GDS_OTH_TOT_LVY, LEVY13_EXT_3.PVT_LVY_CRT, LEVY13_EXT_3.PNO_LVY_CRT_x000d__x000a_FROM MSFS_Sync.databridge_app_user.LEVY13 LEVY13, MSFS_Sync.databridge_app_user.LEVY13_EXT_1 LEVY13_EXT_1, MSFS_Sync.databridge_app_user.LEVY13_EXT_2 LEVY13_EXT_2, MSFS_Sync.databridge_app_user.LEVY13_EXT_3 LEVY13_EXT_3_x000d__x000a_WHERE LEVY13.LEVY13_ID = LEVY13_EXT_1.LEVY13_EXT_1_ID AND LEVY13_EXT_1.LEVY13_EXT_1_ID = LEVY13_EXT_2.LEVY13_EXT_2_ID AND LEVY13_EXT_2.LEVY13_EXT_2_ID = LEVY13_EXT_3.LEVY13_EXT_3_ID AND ((LEVY13.DAT_YER='23-24') AND (LEVY13_EXT_2.DST_ACT_STS=1))"/>
  </connection>
</connections>
</file>

<file path=xl/sharedStrings.xml><?xml version="1.0" encoding="utf-8"?>
<sst xmlns="http://schemas.openxmlformats.org/spreadsheetml/2006/main" count="1783" uniqueCount="634">
  <si>
    <t>County Name</t>
  </si>
  <si>
    <t>Date</t>
  </si>
  <si>
    <t>(Dollars Only)</t>
  </si>
  <si>
    <t>(18)</t>
  </si>
  <si>
    <t>(19)</t>
  </si>
  <si>
    <t>(20)</t>
  </si>
  <si>
    <t>(Sum Cols. 11-16)</t>
  </si>
  <si>
    <t>(Cols. 17+18)</t>
  </si>
  <si>
    <t>Item #95</t>
  </si>
  <si>
    <t>Item #105</t>
  </si>
  <si>
    <t>Item #1926</t>
  </si>
  <si>
    <t>JOBZ Valuation</t>
  </si>
  <si>
    <t>(24)</t>
  </si>
  <si>
    <t>(25)</t>
  </si>
  <si>
    <t>(26)</t>
  </si>
  <si>
    <t>Page 2</t>
  </si>
  <si>
    <t>Total Spread Levy</t>
  </si>
  <si>
    <t>Item #75</t>
  </si>
  <si>
    <t>(27)</t>
  </si>
  <si>
    <t>(Col. 10 x Col. 25)
 - Col. 24</t>
  </si>
  <si>
    <t>(Col. 7 x Col. 25)
- Col. 24</t>
  </si>
  <si>
    <t>[(Col. 7 + 17) x
Col. 25] - Col. 24</t>
  </si>
  <si>
    <t>Explanation of differences:</t>
  </si>
  <si>
    <t>SUBTOTAL  (Spread on SD Ref MV)</t>
  </si>
  <si>
    <t>Division of School Finance</t>
  </si>
  <si>
    <t>(OVER)</t>
  </si>
  <si>
    <t>C01 - RMV</t>
  </si>
  <si>
    <t>C01 - NTC</t>
  </si>
  <si>
    <t>C02 - NTC</t>
  </si>
  <si>
    <t>C07 - NTC</t>
  </si>
  <si>
    <t>C03 - NTC</t>
  </si>
  <si>
    <t>C04 - NTC</t>
  </si>
  <si>
    <t>C05 - NTC</t>
  </si>
  <si>
    <t>C06 - NTC</t>
  </si>
  <si>
    <t>Item #2010</t>
  </si>
  <si>
    <t>Item #770</t>
  </si>
  <si>
    <t>Information for County Auditors</t>
  </si>
  <si>
    <r>
      <rPr>
        <b/>
        <sz val="11"/>
        <color rgb="FFC00000"/>
        <rFont val="Calibri"/>
        <family val="2"/>
        <scheme val="minor"/>
      </rPr>
      <t>**</t>
    </r>
    <r>
      <rPr>
        <sz val="11"/>
        <rFont val="Calibri"/>
        <family val="2"/>
        <scheme val="minor"/>
      </rPr>
      <t>Enter as a negative amount.</t>
    </r>
  </si>
  <si>
    <r>
      <t>Total Disparity Aid</t>
    </r>
    <r>
      <rPr>
        <b/>
        <sz val="11"/>
        <color rgb="FFC00000"/>
        <rFont val="Calibri"/>
        <family val="2"/>
        <scheme val="minor"/>
      </rPr>
      <t>**</t>
    </r>
  </si>
  <si>
    <t xml:space="preserve">General Instructions and Information:  </t>
  </si>
  <si>
    <t>End of worksheet</t>
  </si>
  <si>
    <r>
      <t xml:space="preserve">Please read the </t>
    </r>
    <r>
      <rPr>
        <b/>
        <sz val="11"/>
        <rFont val="Calibri"/>
        <family val="2"/>
        <scheme val="minor"/>
      </rPr>
      <t>Instructions for Completion</t>
    </r>
    <r>
      <rPr>
        <sz val="11"/>
        <rFont val="Calibri"/>
        <family val="2"/>
        <scheme val="minor"/>
      </rPr>
      <t xml:space="preserve"> on the Instructions tab before completing this report.</t>
    </r>
  </si>
  <si>
    <t>Identification and General Information</t>
  </si>
  <si>
    <t>Type of School Property Tax Levy</t>
  </si>
  <si>
    <t>Non-Home County Report (to be sent to home county)</t>
  </si>
  <si>
    <t>Home County Report (combined from all counties)</t>
  </si>
  <si>
    <t>County Number</t>
  </si>
  <si>
    <t>Real Agriculture Net Tax Capacity</t>
  </si>
  <si>
    <t>Real Non-Agriculture Net Tax Capacity</t>
  </si>
  <si>
    <t>Personal Net Tax Capacity</t>
  </si>
  <si>
    <t>Tax Increment Net Tax Capacity</t>
  </si>
  <si>
    <t>10% of 200KV Translines</t>
  </si>
  <si>
    <t>Final Contribution Net Tax Capacity</t>
  </si>
  <si>
    <t>Initial Tax Rate Determination Value</t>
  </si>
  <si>
    <t>Final Distribution Net Tax Capacity</t>
  </si>
  <si>
    <t>Total Taxable Net Tax Capacity</t>
  </si>
  <si>
    <t>School District Referendum Market Value ("SD Ref MV")</t>
  </si>
  <si>
    <t>Total</t>
  </si>
  <si>
    <r>
      <t>(23)</t>
    </r>
    <r>
      <rPr>
        <sz val="11"/>
        <color rgb="FFC00000"/>
        <rFont val="Calibri"/>
        <family val="2"/>
        <scheme val="minor"/>
      </rPr>
      <t>**</t>
    </r>
  </si>
  <si>
    <t>Subtotal  (Spread on NTC)</t>
  </si>
  <si>
    <t>Total for all Levies</t>
  </si>
  <si>
    <t>School Tax Report (ED-00119)
Instructions for Completion</t>
  </si>
  <si>
    <t>a. Minnesota Department of Revenue
     Property Tax Division
     Mail Station 3340
      St. Paul, MN 55146-3340
report.sdtax@state.mn.us
(prefers Excel version to reduce data entry)</t>
  </si>
  <si>
    <t>c. County auditor of each county in which the school district is located
d. School district</t>
  </si>
  <si>
    <t>end of worksheet</t>
  </si>
  <si>
    <t>You can also obtain this form directly from the Minnesota Department of Education (MDE) website:</t>
  </si>
  <si>
    <r>
      <t xml:space="preserve">Revisions:
</t>
    </r>
    <r>
      <rPr>
        <sz val="11"/>
        <rFont val="Calibri"/>
        <family val="2"/>
        <scheme val="minor"/>
      </rPr>
      <t>If any item reported is found to be in error after the School Tax Report has been distributed, copy and distribute the revised form as you did the original form. Clearly mark the report as revised and update the completion date.</t>
    </r>
  </si>
  <si>
    <t>District Number</t>
  </si>
  <si>
    <t>District Name</t>
  </si>
  <si>
    <t>Contact Information</t>
  </si>
  <si>
    <t>dst_num</t>
  </si>
  <si>
    <t>uni_nam</t>
  </si>
  <si>
    <t>AITKIN PUBLIC SCHOOL DISTRICT</t>
  </si>
  <si>
    <t>Minneapolis Public School District</t>
  </si>
  <si>
    <t>HILL CITY PUBLIC SCHOOL DISTRICT</t>
  </si>
  <si>
    <t>MCGREGOR PUBLIC SCHOOL DISTRICT</t>
  </si>
  <si>
    <t>SOUTH ST. PAUL PUBLIC SCHOOL DIST.</t>
  </si>
  <si>
    <t>ANOKA-HENNEPIN PUBLIC SCHOOL DIST.</t>
  </si>
  <si>
    <t>CENTENNIAL PUBLIC SCHOOL DISTRICT</t>
  </si>
  <si>
    <t>COLUMBIA HEIGHTS PUBLIC SCHOOL DIST</t>
  </si>
  <si>
    <t>FRIDLEY PUBLIC SCHOOL DISTRICT</t>
  </si>
  <si>
    <t>ST. FRANCIS PUBLIC SCHOOL DISTRICT</t>
  </si>
  <si>
    <t>SPRING LAKE PARK PUBLIC SCHOOLS</t>
  </si>
  <si>
    <t>DETROIT LAKES PUBLIC SCHOOL DIST.</t>
  </si>
  <si>
    <t>FRAZEE-VERGAS PUBLIC SCHOOL DIST.</t>
  </si>
  <si>
    <t>BEMIDJI PUBLIC SCHOOL DISTRICT</t>
  </si>
  <si>
    <t>BLACKDUCK PUBLIC SCHOOL DISTRICT</t>
  </si>
  <si>
    <t>KELLIHER PUBLIC SCHOOL DISTRICT</t>
  </si>
  <si>
    <t>RED LAKE PUBLIC SCHOOL DISTRICT</t>
  </si>
  <si>
    <t>SAUK RAPIDS-RICE PUBLIC SCHOOLS</t>
  </si>
  <si>
    <t>FOLEY PUBLIC SCHOOL DISTRICT</t>
  </si>
  <si>
    <t>ST. CLAIR PUBLIC SCHOOL DISTRICT</t>
  </si>
  <si>
    <t>MANKATO PUBLIC SCHOOL DISTRICT</t>
  </si>
  <si>
    <t>COMFREY PUBLIC SCHOOL DISTRICT</t>
  </si>
  <si>
    <t>SLEEPY EYE PUBLIC SCHOOL DISTRICT</t>
  </si>
  <si>
    <t>SPRINGFIELD PUBLIC SCHOOL DISTRICT</t>
  </si>
  <si>
    <t>NEW ULM PUBLIC SCHOOL DISTRICT</t>
  </si>
  <si>
    <t>BARNUM PUBLIC SCHOOL DISTRICT</t>
  </si>
  <si>
    <t>CARLTON PUBLIC SCHOOL DISTRICT</t>
  </si>
  <si>
    <t>CLOQUET PUBLIC SCHOOL DISTRICT</t>
  </si>
  <si>
    <t>CROMWELL-WRIGHT PUBLIC SCHOOLS</t>
  </si>
  <si>
    <t>MOOSE LAKE PUBLIC SCHOOL DISTRICT</t>
  </si>
  <si>
    <t>ESKO PUBLIC SCHOOL DISTRICT</t>
  </si>
  <si>
    <t>WRENSHALL PUBLIC SCHOOL DISTRICT</t>
  </si>
  <si>
    <t>CENTRAL PUBLIC SCHOOL DISTRICT</t>
  </si>
  <si>
    <t>WACONIA PUBLIC SCHOOL DISTRICT</t>
  </si>
  <si>
    <t>WATERTOWN-MAYER PUBLIC SCHOOL DIST.</t>
  </si>
  <si>
    <t>EASTERN CARVER COUNTY PUBLIC SCHOOL</t>
  </si>
  <si>
    <t>WALKER-HACKENSACK-AKELEY SCHL. DIST</t>
  </si>
  <si>
    <t>CASS LAKE-BENA PUBLIC SCHOOLS</t>
  </si>
  <si>
    <t>PILLAGER PUBLIC SCHOOL DISTRICT</t>
  </si>
  <si>
    <t>NORTHLAND COMMUNITY SCHOOLS</t>
  </si>
  <si>
    <t>MONTEVIDEO PUBLIC SCHOOL DISTRICT</t>
  </si>
  <si>
    <t>NORTH BRANCH PUBLIC SCHOOLS</t>
  </si>
  <si>
    <t>RUSH CITY PUBLIC SCHOOL DISTRICT</t>
  </si>
  <si>
    <t>BARNESVILLE PUBLIC SCHOOL DIST.</t>
  </si>
  <si>
    <t>HAWLEY PUBLIC SCHOOL DISTRICT</t>
  </si>
  <si>
    <t>MOORHEAD PUBLIC SCHOOL DISTRICT</t>
  </si>
  <si>
    <t>BAGLEY PUBLIC SCHOOL DISTRICT</t>
  </si>
  <si>
    <t>COOK COUNTY PUBLIC SCHOOLS</t>
  </si>
  <si>
    <t>MOUNTAIN LAKE PUBLIC SCHOOLS</t>
  </si>
  <si>
    <t>WINDOM PUBLIC SCHOOL DISTRICT</t>
  </si>
  <si>
    <t>BRAINERD PUBLIC SCHOOL DISTRICT</t>
  </si>
  <si>
    <t>CROSBY-IRONTON PUBLIC SCHOOL DIST.</t>
  </si>
  <si>
    <t>PEQUOT LAKES PUBLIC SCHOOLS</t>
  </si>
  <si>
    <t>BURNSVILLE PUBLIC SCHOOL DISTRICT</t>
  </si>
  <si>
    <t>FARMINGTON PUBLIC SCHOOL DISTRICT</t>
  </si>
  <si>
    <t>LAKEVILLE PUBLIC SCHOOL DISTRICT</t>
  </si>
  <si>
    <t>RANDOLPH PUBLIC SCHOOL DISTRICT</t>
  </si>
  <si>
    <t>ROSEMOUNT-APPLE VALLEY-EAGAN</t>
  </si>
  <si>
    <t>WEST ST. PAUL-MENDOTA HTS.-EAGAN</t>
  </si>
  <si>
    <t>INVER GROVE HEIGHTS SCHOOLS</t>
  </si>
  <si>
    <t>HASTINGS PUBLIC SCHOOL DISTRICT</t>
  </si>
  <si>
    <t>HAYFIELD PUBLIC SCHOOL DISTRICT</t>
  </si>
  <si>
    <t>KASSON-MANTORVILLE SCHOOL DISTRICT</t>
  </si>
  <si>
    <t>ALEXANDRIA PUBLIC SCHOOL DISTRICT</t>
  </si>
  <si>
    <t>OSAKIS PUBLIC SCHOOL DISTRICT</t>
  </si>
  <si>
    <t>CHATFIELD PUBLIC SCHOOLS</t>
  </si>
  <si>
    <t>LANESBORO PUBLIC SCHOOL DISTRICT</t>
  </si>
  <si>
    <t>MABEL-CANTON PUBLIC SCHOOL DIST.</t>
  </si>
  <si>
    <t>RUSHFORD-PETERSON PUBLIC SCHOOLS</t>
  </si>
  <si>
    <t>ALBERT LEA PUBLIC SCHOOL DISTRICT</t>
  </si>
  <si>
    <t>ALDEN-CONGER PUBLIC SCHOOL DISTRICT</t>
  </si>
  <si>
    <t>CANNON FALLS PUBLIC SCHOOL DISTRICT</t>
  </si>
  <si>
    <t>GOODHUE PUBLIC SCHOOL DISTRICT</t>
  </si>
  <si>
    <t>PINE ISLAND PUBLIC SCHOOL DIST.</t>
  </si>
  <si>
    <t>RED WING PUBLIC SCHOOL DISTRICT</t>
  </si>
  <si>
    <t>ASHBY PUBLIC SCHOOL DISTRICT</t>
  </si>
  <si>
    <t>HERMAN-NORCROSS SCHOOL DISTRICT</t>
  </si>
  <si>
    <t>HOPKINS PUBLIC SCHOOL DISTRICT</t>
  </si>
  <si>
    <t>BLOOMINGTON PUBLIC SCHOOL DISTRICT</t>
  </si>
  <si>
    <t>EDEN PRAIRIE PUBLIC SCHOOL DISTRICT</t>
  </si>
  <si>
    <t>EDINA PUBLIC SCHOOL DISTRICT</t>
  </si>
  <si>
    <t>MINNETONKA PUBLIC SCHOOL DISTRICT</t>
  </si>
  <si>
    <t>WESTONKA PUBLIC SCHOOL DISTRICT</t>
  </si>
  <si>
    <t>ORONO PUBLIC SCHOOL DISTRICT</t>
  </si>
  <si>
    <t>OSSEO PUBLIC SCHOOL DISTRICT</t>
  </si>
  <si>
    <t>RICHFIELD PUBLIC SCHOOL DISTRICT</t>
  </si>
  <si>
    <t>ROBBINSDALE PUBLIC SCHOOL DISTRICT</t>
  </si>
  <si>
    <t>ST. ANTHONY-NEW BRIGHTON SCHOOLS</t>
  </si>
  <si>
    <t>ST. LOUIS PARK PUBLIC SCHOOL DIST.</t>
  </si>
  <si>
    <t>WAYZATA PUBLIC SCHOOL DISTRICT</t>
  </si>
  <si>
    <t>BROOKLYN CENTER SCHOOL DISTRICT</t>
  </si>
  <si>
    <t>HOUSTON PUBLIC SCHOOL DISTRICT</t>
  </si>
  <si>
    <t>SPRING GROVE SCHOOL DISTRICT</t>
  </si>
  <si>
    <t>CALEDONIA PUBLIC SCHOOL DISTRICT</t>
  </si>
  <si>
    <t>LA CRESCENT-HOKAH SCHOOL DISTRICT</t>
  </si>
  <si>
    <t>LAPORTE PUBLIC SCHOOL DISTRICT</t>
  </si>
  <si>
    <t>NEVIS PUBLIC SCHOOL DISTRICT</t>
  </si>
  <si>
    <t>PARK RAPIDS PUBLIC SCHOOL DISTRICT</t>
  </si>
  <si>
    <t>BRAHAM PUBLIC SCHOOL DISTRICT</t>
  </si>
  <si>
    <t>GREENWAY PUBLIC SCHOOL DISTRICT</t>
  </si>
  <si>
    <t>DEER RIVER PUBLIC SCHOOL DISTRICT</t>
  </si>
  <si>
    <t>GRAND RAPIDS PUBLIC SCHOOL DISTRICT</t>
  </si>
  <si>
    <t>NASHWAUK-KEEWATIN SCHOOL DISTRICT</t>
  </si>
  <si>
    <t>FRANCONIA PUBLIC SCHOOL DISTRICT</t>
  </si>
  <si>
    <t>HERON LAKE-OKABENA SCHOOL DISTRICT</t>
  </si>
  <si>
    <t>MORA PUBLIC SCHOOL DISTRICT</t>
  </si>
  <si>
    <t>OGILVIE PUBLIC SCHOOL DISTRICT</t>
  </si>
  <si>
    <t>NEW LONDON-SPICER SCHOOL DISTRICT</t>
  </si>
  <si>
    <t>WILLMAR PUBLIC SCHOOL DISTRICT</t>
  </si>
  <si>
    <t>LANCASTER PUBLIC SCHOOL DISTRICT</t>
  </si>
  <si>
    <t>INTERNATIONAL FALLS SCHOOL DISTRICT</t>
  </si>
  <si>
    <t>LITTLEFORK-BIG FALLS SCHOOL DIST.</t>
  </si>
  <si>
    <t>SOUTH KOOCHICHING SCHOOL DISTRICT</t>
  </si>
  <si>
    <t>DAWSON-BOYD PUBLIC SCHOOL DISTRICT</t>
  </si>
  <si>
    <t>LAKE SUPERIOR PUBLIC SCHOOL DIST.</t>
  </si>
  <si>
    <t>LAKE OF THE WOODS SCHOOL DISTRICT</t>
  </si>
  <si>
    <t>CLEVELAND PUBLIC SCHOOL DISTRICT</t>
  </si>
  <si>
    <t>HENDRICKS PUBLIC SCHOOL DISTRICT</t>
  </si>
  <si>
    <t>IVANHOE PUBLIC SCHOOL DISTRICT</t>
  </si>
  <si>
    <t>LAKE BENTON PUBLIC SCHOOL DISTRICT</t>
  </si>
  <si>
    <t>MARSHALL PUBLIC SCHOOL DISTRICT</t>
  </si>
  <si>
    <t>MINNEOTA PUBLIC SCHOOL DISTRICT</t>
  </si>
  <si>
    <t>LYND PUBLIC SCHOOL DISTRICT</t>
  </si>
  <si>
    <t>HUTCHINSON PUBLIC SCHOOL DISTRICT</t>
  </si>
  <si>
    <t>LESTER PRAIRIE PUBLIC SCHOOL DIST.</t>
  </si>
  <si>
    <t>MAHNOMEN PUBLIC SCHOOL DISTRICT</t>
  </si>
  <si>
    <t>WAUBUN-OGEMA-WHITE EARTH PUBLIC SCH</t>
  </si>
  <si>
    <t>MARSHALL COUNTY CENTRAL SCHOOLS</t>
  </si>
  <si>
    <t>GRYGLA PUBLIC SCHOOL DISTRICT</t>
  </si>
  <si>
    <t>TRUMAN PUBLIC SCHOOL DISTRICT</t>
  </si>
  <si>
    <t>EDEN VALLEY-WATKINS SCHOOL DISTRICT</t>
  </si>
  <si>
    <t>LITCHFIELD PUBLIC SCHOOL DISTRICT</t>
  </si>
  <si>
    <t>DASSEL-COKATO PUBLIC SCHOOL DIST.</t>
  </si>
  <si>
    <t>ISLE PUBLIC SCHOOL DISTRICT</t>
  </si>
  <si>
    <t>PRINCETON PUBLIC SCHOOL DISTRICT</t>
  </si>
  <si>
    <t>ONAMIA PUBLIC SCHOOL DISTRICT</t>
  </si>
  <si>
    <t>LITTLE FALLS PUBLIC SCHOOL DISTRICT</t>
  </si>
  <si>
    <t>PIERZ PUBLIC SCHOOL DISTRICT</t>
  </si>
  <si>
    <t>ROYALTON PUBLIC SCHOOL DISTRICT</t>
  </si>
  <si>
    <t>SWANVILLE PUBLIC SCHOOL DISTRICT</t>
  </si>
  <si>
    <t>UPSALA PUBLIC SCHOOL DISTRICT</t>
  </si>
  <si>
    <t>AUSTIN PUBLIC SCHOOL DISTRICT</t>
  </si>
  <si>
    <t>GRAND MEADOW PUBLIC SCHOOL DISTRICT</t>
  </si>
  <si>
    <t>LYLE PUBLIC SCHOOL DISTRICT</t>
  </si>
  <si>
    <t>LEROY-OSTRANDER PUBLIC SCHOOLS</t>
  </si>
  <si>
    <t>SOUTHLAND PUBLIC SCHOOL DISTRICT</t>
  </si>
  <si>
    <t>FULDA PUBLIC SCHOOL DISTRICT</t>
  </si>
  <si>
    <t>NICOLLET PUBLIC SCHOOL DISTRICT</t>
  </si>
  <si>
    <t>ST. PETER PUBLIC SCHOOL DISTRICT</t>
  </si>
  <si>
    <t>ADRIAN PUBLIC SCHOOL DISTRICT</t>
  </si>
  <si>
    <t>ELLSWORTH PUBLIC SCHOOL DISTRICT</t>
  </si>
  <si>
    <t>WORTHINGTON PUBLIC SCHOOL DISTRICT</t>
  </si>
  <si>
    <t>BYRON PUBLIC SCHOOL DISTRICT</t>
  </si>
  <si>
    <t>DOVER-EYOTA PUBLIC SCHOOL DISTRICT</t>
  </si>
  <si>
    <t>STEWARTVILLE PUBLIC SCHOOL DISTRICT</t>
  </si>
  <si>
    <t>ROCHESTER PUBLIC SCHOOL DISTRICT</t>
  </si>
  <si>
    <t>BATTLE LAKE PUBLIC SCHOOL DISTRICT</t>
  </si>
  <si>
    <t>FERGUS FALLS PUBLIC SCHOOL DISTRICT</t>
  </si>
  <si>
    <t>HENNING PUBLIC SCHOOL DISTRICT</t>
  </si>
  <si>
    <t>PARKERS PRAIRIE PUBLIC SCHOOL DIST.</t>
  </si>
  <si>
    <t>PELICAN RAPIDS PUBLIC SCHOOL DIST.</t>
  </si>
  <si>
    <t>PERHAM-DENT PUBLIC SCHOOL DISTRICT</t>
  </si>
  <si>
    <t>UNDERWOOD PUBLIC SCHOOL DISTRICT</t>
  </si>
  <si>
    <t>NEW YORK MILLS PUBLIC SCHOOL DIST.</t>
  </si>
  <si>
    <t>GOODRIDGE PUBLIC SCHOOL DISTRICT</t>
  </si>
  <si>
    <t>THIEF RIVER FALLS SCHOOL DISTRICT</t>
  </si>
  <si>
    <t>WILLOW RIVER PUBLIC SCHOOL DISTRICT</t>
  </si>
  <si>
    <t>PINE CITY PUBLIC SCHOOL DISTRICT</t>
  </si>
  <si>
    <t>EDGERTON PUBLIC SCHOOL DISTRICT</t>
  </si>
  <si>
    <t>CLIMAX-SHELLY PUBLIC SCHOOLS</t>
  </si>
  <si>
    <t>CROOKSTON PUBLIC SCHOOL DISTRICT</t>
  </si>
  <si>
    <t>EAST GRAND FORKS PUBLIC SCHOOL DIST</t>
  </si>
  <si>
    <t>FERTILE-BELTRAMI SCHOOL DISTRICT</t>
  </si>
  <si>
    <t>FISHER PUBLIC SCHOOL DISTRICT</t>
  </si>
  <si>
    <t>FOSSTON PUBLIC SCHOOL DISTRICT</t>
  </si>
  <si>
    <t>MOUNDS VIEW PUBLIC SCHOOL DISTRICT</t>
  </si>
  <si>
    <t>NORTH ST PAUL-MAPLEWOOD OAKDALE DIS</t>
  </si>
  <si>
    <t>ROSEVILLE PUBLIC SCHOOL DISTRICT</t>
  </si>
  <si>
    <t>WHITE BEAR LAKE SCHOOL DISTRICT</t>
  </si>
  <si>
    <t>ST. PAUL PUBLIC SCHOOL DISTRICT</t>
  </si>
  <si>
    <t>RED LAKE FALLS PUBLIC SCHOOL DIST.</t>
  </si>
  <si>
    <t>MILROY PUBLIC SCHOOL DISTRICT</t>
  </si>
  <si>
    <t>WABASSO PUBLIC SCHOOL DISTRICT</t>
  </si>
  <si>
    <t>FARIBAULT PUBLIC SCHOOL DISTRICT</t>
  </si>
  <si>
    <t>NORTHFIELD PUBLIC SCHOOL DISTRICT</t>
  </si>
  <si>
    <t>HILLS-BEAVER CREEK SCHOOL DISTRICT</t>
  </si>
  <si>
    <t>BADGER PUBLIC SCHOOL DISTRICT</t>
  </si>
  <si>
    <t>ROSEAU PUBLIC SCHOOL DISTRICT</t>
  </si>
  <si>
    <t>WARROAD PUBLIC SCHOOL DISTRICT</t>
  </si>
  <si>
    <t>CHISHOLM PUBLIC SCHOOL DISTRICT</t>
  </si>
  <si>
    <t>ELY PUBLIC SCHOOL DISTRICT</t>
  </si>
  <si>
    <t>FLOODWOOD PUBLIC SCHOOL DISTRICT</t>
  </si>
  <si>
    <t>HERMANTOWN PUBLIC SCHOOL DISTRICT</t>
  </si>
  <si>
    <t>HIBBING PUBLIC SCHOOL DISTRICT</t>
  </si>
  <si>
    <t>PROCTOR PUBLIC SCHOOL DISTRICT</t>
  </si>
  <si>
    <t>VIRGINIA PUBLIC SCHOOL DISTRICT</t>
  </si>
  <si>
    <t>NETT LAKE PUBLIC SCHOOL DISTRICT</t>
  </si>
  <si>
    <t>DULUTH PUBLIC SCHOOL DISTRICT</t>
  </si>
  <si>
    <t>MOUNTAIN IRON-BUHL SCHOOL DISTRICT</t>
  </si>
  <si>
    <t>BELLE PLAINE PUBLIC SCHOOL DISTRICT</t>
  </si>
  <si>
    <t>JORDAN PUBLIC SCHOOL DISTRICT</t>
  </si>
  <si>
    <t>PRIOR LAKE-SAVAGE AREA SCHOOLS</t>
  </si>
  <si>
    <t>SHAKOPEE PUBLIC SCHOOL DISTRICT</t>
  </si>
  <si>
    <t>NEW PRAGUE AREA SCHOOLS</t>
  </si>
  <si>
    <t>BECKER PUBLIC SCHOOL DISTRICT</t>
  </si>
  <si>
    <t>BIG LAKE PUBLIC SCHOOL DISTRICT</t>
  </si>
  <si>
    <t>ELK RIVER PUBLIC SCHOOL DISTRICT</t>
  </si>
  <si>
    <t>HOLDINGFORD PUBLIC SCHOOL DISTRICT</t>
  </si>
  <si>
    <t>KIMBALL PUBLIC SCHOOL DISTRICT</t>
  </si>
  <si>
    <t>MELROSE PUBLIC SCHOOL DISTRICT</t>
  </si>
  <si>
    <t>PAYNESVILLE PUBLIC SCHOOL DISTRICT</t>
  </si>
  <si>
    <t>ST. CLOUD PUBLIC SCHOOL DISTRICT</t>
  </si>
  <si>
    <t>SAUK CENTRE PUBLIC SCHOOL DISTRICT</t>
  </si>
  <si>
    <t>ALBANY PUBLIC SCHOOL DISTRICT</t>
  </si>
  <si>
    <t>SARTELL-ST. STEPHEN SCHOOL DISTRICT</t>
  </si>
  <si>
    <t>ROCORI PUBLIC SCHOOL DISTRICT</t>
  </si>
  <si>
    <t>BLOOMING PRAIRIE PUBLIC SCHOOL DIST</t>
  </si>
  <si>
    <t>OWATONNA PUBLIC SCHOOL DISTRICT</t>
  </si>
  <si>
    <t>MEDFORD PUBLIC SCHOOL DISTRICT</t>
  </si>
  <si>
    <t>HANCOCK PUBLIC SCHOOL DISTRICT</t>
  </si>
  <si>
    <t>CHOKIO-ALBERTA PUBLIC SCHOOL DIST.</t>
  </si>
  <si>
    <t>KERKHOVEN-MURDOCK-SUNBURG</t>
  </si>
  <si>
    <t>BENSON PUBLIC SCHOOL DISTRICT</t>
  </si>
  <si>
    <t>BERTHA-HEWITT PUBLIC SCHOOL DIST.</t>
  </si>
  <si>
    <t>BROWERVILLE PUBLIC SCHOOL DISTRICT</t>
  </si>
  <si>
    <t>BROWNS VALLEY PUBLIC SCHOOL DIST.</t>
  </si>
  <si>
    <t>WHEATON AREA PUBLIC SCHOOL DISTRICT</t>
  </si>
  <si>
    <t>WABASHA-KELLOGG PUBLIC SCHOOL DIST.</t>
  </si>
  <si>
    <t>LAKE CITY PUBLIC SCHOOL DISTRICT</t>
  </si>
  <si>
    <t>PRINSBURG PUBLIC SCHOOL DISTRICT</t>
  </si>
  <si>
    <t>VERNDALE PUBLIC SCHOOL DISTRICT</t>
  </si>
  <si>
    <t>SEBEKA PUBLIC SCHOOL DISTRICT</t>
  </si>
  <si>
    <t>MENAHGA PUBLIC SCHOOL DISTRICT</t>
  </si>
  <si>
    <t>WASECA PUBLIC SCHOOL DISTRICT</t>
  </si>
  <si>
    <t>FOREST LAKE PUBLIC SCHOOL DISTRICT</t>
  </si>
  <si>
    <t>MAHTOMEDI PUBLIC SCHOOL DISTRICT</t>
  </si>
  <si>
    <t>SOUTH WASHINGTON COUNTY SCHOOL DIST</t>
  </si>
  <si>
    <t>STILLWATER AREA PUBLIC SCHOOL DIST.</t>
  </si>
  <si>
    <t>BUTTERFIELD PUBLIC SCHOOL DISTRICT</t>
  </si>
  <si>
    <t>MADELIA PUBLIC SCHOOL DISTRICT</t>
  </si>
  <si>
    <t>ST. JAMES PUBLIC SCHOOL DISTRICT</t>
  </si>
  <si>
    <t>BRECKENRIDGE PUBLIC SCHOOL DISTRICT</t>
  </si>
  <si>
    <t>ROTHSAY PUBLIC SCHOOL DISTRICT</t>
  </si>
  <si>
    <t>CAMPBELL-TINTAH PUBLIC SCHOOL DIST.</t>
  </si>
  <si>
    <t>LEWISTON-ALTURA PUBLIC SCHOOL DIST.</t>
  </si>
  <si>
    <t>ST. CHARLES PUBLIC SCHOOL DISTRICT</t>
  </si>
  <si>
    <t>WINONA AREA PUBLIC SCHOOL DISTRICT</t>
  </si>
  <si>
    <t>ANNANDALE PUBLIC SCHOOL DISTRICT</t>
  </si>
  <si>
    <t>BUFFALO-HANOVER-MONTROSE PUBLIC SCH</t>
  </si>
  <si>
    <t>DELANO PUBLIC SCHOOL DISTRICT</t>
  </si>
  <si>
    <t>MAPLE LAKE PUBLIC SCHOOL DISTRICT</t>
  </si>
  <si>
    <t>MONTICELLO PUBLIC SCHOOL DISTRICT</t>
  </si>
  <si>
    <t>ROCKFORD PUBLIC SCHOOL DISTRICT</t>
  </si>
  <si>
    <t>ST. MICHAEL-ALBERTVILLE SCHOOL DIST</t>
  </si>
  <si>
    <t>CANBY PUBLIC SCHOOL DISTRICT</t>
  </si>
  <si>
    <t>CAMBRIDGE-ISANTI PUBLIC SCHOOL DIST</t>
  </si>
  <si>
    <t>MILACA PUBLIC SCHOOL DISTRICT</t>
  </si>
  <si>
    <t>ULEN-HITTERDAL PUBLIC SCHOOL DIST</t>
  </si>
  <si>
    <t>LAKE CRYSTAL-WELLCOME MEMORIAL</t>
  </si>
  <si>
    <t>TRITON SCHOOL DISTRICT</t>
  </si>
  <si>
    <t>UNITED SOUTH CENTRAL SCHOOL DIST.</t>
  </si>
  <si>
    <t>MAPLE RIVER SCHOOL DISTRICT</t>
  </si>
  <si>
    <t>KINGSLAND PUBLIC SCHOOL DISTRICT</t>
  </si>
  <si>
    <t>ST. LOUIS COUNTY SCHOOL DISTRICT</t>
  </si>
  <si>
    <t>WATERVILLE-ELYSIAN-MORRISTOWN</t>
  </si>
  <si>
    <t>CHISAGO LAKES SCHOOL DISTRICT</t>
  </si>
  <si>
    <t>MINNEWASKA SCHOOL DISTRICT</t>
  </si>
  <si>
    <t>EVELETH-GILBERT SCHOOL DISTRICT</t>
  </si>
  <si>
    <t>WADENA-DEER CREEK SCHOOL DISTRICT</t>
  </si>
  <si>
    <t>BUFFALO LK-HECTOR-STEWART PUBLIC SC</t>
  </si>
  <si>
    <t>DILWORTH-GLYNDON-FELTON</t>
  </si>
  <si>
    <t>HINCKLEY-FINLAYSON SCHOOL DISTRICT</t>
  </si>
  <si>
    <t>LAKEVIEW SCHOOL DISTRICT</t>
  </si>
  <si>
    <t>NRHEG SCHOOL DISTRICT</t>
  </si>
  <si>
    <t>MURRAY COUNTY CENTRAL SCHOOL DIST.</t>
  </si>
  <si>
    <t>STAPLES-MOTLEY SCHOOL DISTRICT</t>
  </si>
  <si>
    <t>KITTSON CENTRAL SCHOOL DISTRICT</t>
  </si>
  <si>
    <t>KENYON-WANAMINGO SCHOOL DISTRICT</t>
  </si>
  <si>
    <t>PINE RIVER-BACKUS SCHOOL DISTRICT</t>
  </si>
  <si>
    <t>WARREN-ALVARADO-OSLO SCHOOL DIST.</t>
  </si>
  <si>
    <t>MACCRAY SCHOOL DISTRICT</t>
  </si>
  <si>
    <t>LUVERNE PUBLIC SCHOOL DISTRICT</t>
  </si>
  <si>
    <t>YELLOW MEDICINE EAST</t>
  </si>
  <si>
    <t>FILLMORE CENTRAL</t>
  </si>
  <si>
    <t>NORMAN COUNTY EAST SCHOOL DISTRICT</t>
  </si>
  <si>
    <t>SIBLEY EAST SCHOOL DISTRICT</t>
  </si>
  <si>
    <t>CLEARBROOK-GONVICK SCHOOL DISTRICT</t>
  </si>
  <si>
    <t>WEST CENTRAL AREA</t>
  </si>
  <si>
    <t>TRI-COUNTY SCHOOL DISTRICT</t>
  </si>
  <si>
    <t>BELGRADE-BROOTEN-ELROSA SCHOOL DIST</t>
  </si>
  <si>
    <t>G.F.W.</t>
  </si>
  <si>
    <t>A.C.G.C. PUBLIC SCHOOL DISTRICT</t>
  </si>
  <si>
    <t>LE SUEUR-HENDERSON SCHOOL DISTRICT</t>
  </si>
  <si>
    <t>MARTIN COUNTY WEST SCHOOL DISTRICT</t>
  </si>
  <si>
    <t>NORMAN COUNTY WEST SCHOOL DISTRICT</t>
  </si>
  <si>
    <t>BIRD ISLAND-OLIVIA-LAKE LILLIAN</t>
  </si>
  <si>
    <t>GRANADA HUNTLEY-EAST CHAIN</t>
  </si>
  <si>
    <t>EAST CENTRAL SCHOOL DISTRICT</t>
  </si>
  <si>
    <t>WIN-E-MAC SCHOOL DISTRICT</t>
  </si>
  <si>
    <t>GREENBUSH-MIDDLE RIVER SCHOOL DIST.</t>
  </si>
  <si>
    <t>HOWARD LAKE-WAVERLY-WINSTED</t>
  </si>
  <si>
    <t>PIPESTONE AREA SCHOOL DISTRICT</t>
  </si>
  <si>
    <t>MESABI EAST SCHOOL DISTRICT</t>
  </si>
  <si>
    <t>FAIRMONT AREA SCHOOL DISTRICT</t>
  </si>
  <si>
    <t>LONG PRAIRIE-GREY EAGLE SCHOOL DIST</t>
  </si>
  <si>
    <t>CEDAR MOUNTAIN SCHOOL DISTRICT</t>
  </si>
  <si>
    <t>MORRIS AREA PUBLIC SCHOOLS</t>
  </si>
  <si>
    <t>ZUMBROTA-MAZEPPA SCHOOL DISTRICT</t>
  </si>
  <si>
    <t>JANESVILLE-WALDORF-PEMBERTON</t>
  </si>
  <si>
    <t>LAC QUI PARLE VALLEY SCHOOL DIST.</t>
  </si>
  <si>
    <t>ADA-BORUP PUBLIC SCHOOL DISTRICT</t>
  </si>
  <si>
    <t>STEPHEN-ARGYLE CENTRAL SCHOOLS</t>
  </si>
  <si>
    <t>GLENCOE-SILVER LAKE SCHOOL DISTRICT</t>
  </si>
  <si>
    <t>BLUE EARTH AREA PUBLIC SCHOOL</t>
  </si>
  <si>
    <t>RED ROCK CENTRAL SCHOOL DISTRICT</t>
  </si>
  <si>
    <t>GLENVILLE-EMMONS SCHOOL DISTRICT</t>
  </si>
  <si>
    <t>CLINTON-GRACEVILLE-BEARDSLEY</t>
  </si>
  <si>
    <t>LAKE PARK AUDUBON SCHOOL DISTRICT</t>
  </si>
  <si>
    <t>RENVILLE COUNTY WEST SCHOOL DIST.</t>
  </si>
  <si>
    <t>JACKSON COUNTY CENTRAL SCHOOL DIST.</t>
  </si>
  <si>
    <t>REDWOOD AREA SCHOOL DISTRICT</t>
  </si>
  <si>
    <t>WESTBROOK-WALNUT GROVE SCHOOLS</t>
  </si>
  <si>
    <t>PLAINVIEW-ELGIN-MILLVILLE</t>
  </si>
  <si>
    <t>RTR PUBLIC SCHOOLS</t>
  </si>
  <si>
    <t>ORTONVILLE PUBLIC SCHOOLS</t>
  </si>
  <si>
    <t>TRACY AREA PUBLIC SCHOOL DISTRICT</t>
  </si>
  <si>
    <t>TRI-CITY UNITED SCHOOL DISTRICT</t>
  </si>
  <si>
    <t>RED LAKE COUNTY CENTRAL PUBLIC SCH</t>
  </si>
  <si>
    <t>ROUND LAKE-BREWSTER PUBLIC SCHOOLS</t>
  </si>
  <si>
    <t>BRANDON-EVANSVILLE PUBLIC SCHOOLS</t>
  </si>
  <si>
    <t>Aitkin</t>
  </si>
  <si>
    <t>Anoka</t>
  </si>
  <si>
    <t>Becker</t>
  </si>
  <si>
    <t>Beltrami</t>
  </si>
  <si>
    <t>Benton</t>
  </si>
  <si>
    <t>Big Stone</t>
  </si>
  <si>
    <t>Blue Earth</t>
  </si>
  <si>
    <t>Brown</t>
  </si>
  <si>
    <t>Carlton</t>
  </si>
  <si>
    <t>Carver</t>
  </si>
  <si>
    <t>Cass</t>
  </si>
  <si>
    <t>Chippewa</t>
  </si>
  <si>
    <t>Chisago</t>
  </si>
  <si>
    <t>Clay</t>
  </si>
  <si>
    <t>Clearwater</t>
  </si>
  <si>
    <t>Cook</t>
  </si>
  <si>
    <t>Cottonwood</t>
  </si>
  <si>
    <t>Crow Wing</t>
  </si>
  <si>
    <t>Dakota</t>
  </si>
  <si>
    <t>Dodge</t>
  </si>
  <si>
    <t>Douglas</t>
  </si>
  <si>
    <t>Faribault</t>
  </si>
  <si>
    <t>Fillmore</t>
  </si>
  <si>
    <t>Freeborn</t>
  </si>
  <si>
    <t>Goodhue</t>
  </si>
  <si>
    <t>Grant</t>
  </si>
  <si>
    <t>Hennepin</t>
  </si>
  <si>
    <t>Houston</t>
  </si>
  <si>
    <t>Hubbard</t>
  </si>
  <si>
    <t>Isanti</t>
  </si>
  <si>
    <t>Itasca</t>
  </si>
  <si>
    <t>Jackson</t>
  </si>
  <si>
    <t>Kanabec</t>
  </si>
  <si>
    <t>Kandiyohi</t>
  </si>
  <si>
    <t>Kittson</t>
  </si>
  <si>
    <t>Koochiching</t>
  </si>
  <si>
    <t>Lac Qui Parle</t>
  </si>
  <si>
    <t>Lake</t>
  </si>
  <si>
    <t>Lake of the Woods</t>
  </si>
  <si>
    <t>Le Sueur</t>
  </si>
  <si>
    <t>Lincoln</t>
  </si>
  <si>
    <t>Lyon</t>
  </si>
  <si>
    <t>McLeod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</si>
  <si>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</si>
  <si>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</si>
  <si>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</si>
  <si>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</si>
  <si>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</si>
  <si>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</si>
  <si>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</si>
  <si>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</si>
  <si>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</si>
  <si>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</si>
  <si>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</si>
  <si>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</si>
  <si>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</si>
  <si>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</si>
  <si>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</si>
  <si>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</si>
  <si>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</si>
  <si>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</si>
  <si>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</si>
  <si>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</si>
  <si>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</si>
  <si>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</si>
  <si>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</si>
  <si>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</si>
  <si>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</si>
  <si>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</si>
  <si>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</si>
  <si>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</si>
  <si>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</si>
  <si>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</si>
  <si>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</si>
  <si>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</si>
  <si>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</si>
  <si>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</si>
  <si>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</si>
  <si>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</si>
  <si>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</si>
  <si>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</si>
  <si>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</si>
  <si>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</si>
  <si>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</si>
  <si>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</si>
  <si>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</si>
  <si>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</si>
  <si>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ROCK RIDGE PUBLIC SCHOOLS</t>
  </si>
  <si>
    <t>DAT_YER</t>
  </si>
  <si>
    <t>DST_NUM</t>
  </si>
  <si>
    <t>DST_TYE</t>
  </si>
  <si>
    <t>REF_MKT_TOT_LVY</t>
  </si>
  <si>
    <t>GEN_RMV_TOT_CRT</t>
  </si>
  <si>
    <t>REF_TCP_TOT_LVY</t>
  </si>
  <si>
    <t>TAX_CPC_LVY_CRT</t>
  </si>
  <si>
    <t>CSE_LVY_CRT</t>
  </si>
  <si>
    <t>GDS_VTR_TOT_LVY</t>
  </si>
  <si>
    <t>GDS_OTH_TOT_LVY</t>
  </si>
  <si>
    <t>PVT_LVY_CRT</t>
  </si>
  <si>
    <t>PNO_LVY_CRT</t>
  </si>
  <si>
    <t>RLS_AGC_ASD_VLU</t>
  </si>
  <si>
    <t>RLS_NAG_ASD_VLU</t>
  </si>
  <si>
    <t>PRS_ASD_VLU</t>
  </si>
  <si>
    <t>TAX_ICR_VLU</t>
  </si>
  <si>
    <t>TRS_ADJ_VLU</t>
  </si>
  <si>
    <t>CTR_VLU</t>
  </si>
  <si>
    <t>MIL_DTR_VLU</t>
  </si>
  <si>
    <t>DIS_VLU</t>
  </si>
  <si>
    <t>TOT_TAX_VLU</t>
  </si>
  <si>
    <t>MKT_VLU_2</t>
  </si>
  <si>
    <t>MNT_CRT_TAX_LVY_6</t>
  </si>
  <si>
    <t>MNT_CUA_TAX_ADJ_6</t>
  </si>
  <si>
    <t>MNT_FID_TAX_ADJ_6</t>
  </si>
  <si>
    <t>MNT_ADJ_TAX_LVY_6</t>
  </si>
  <si>
    <t>MNT_TAX_RAT_6</t>
  </si>
  <si>
    <t>MNT_SPD_TAX_LVY_6</t>
  </si>
  <si>
    <t>MNT_CRT_TAX_LVY_5</t>
  </si>
  <si>
    <t>MNT_CUA_TAX_ADJ_5</t>
  </si>
  <si>
    <t>MNT_FID_TAX_ADJ_5</t>
  </si>
  <si>
    <t>MNT_ADJ_TAX_LVY_5</t>
  </si>
  <si>
    <t>MNT_TAX_RAT_5</t>
  </si>
  <si>
    <t>MNT_SPD_TAX_LVY_5</t>
  </si>
  <si>
    <t>TOT_AUD_CRT_LVY_2</t>
  </si>
  <si>
    <t>TOT_AUD_COU_ADJ_2</t>
  </si>
  <si>
    <t>TOT_AUD_FIY_DIP_2</t>
  </si>
  <si>
    <t>TOT_AUD_ADJ_LVY_2</t>
  </si>
  <si>
    <t>TOT_AUD_TAX_RAT_2</t>
  </si>
  <si>
    <t>TOT_AUD_SPR_LVY_2</t>
  </si>
  <si>
    <t>MNT_CRT_TAX_LVY_3</t>
  </si>
  <si>
    <t>MNT_CUA_TAX_ADJ_3</t>
  </si>
  <si>
    <t>MNT_FID_TAX_ADJ_3</t>
  </si>
  <si>
    <t>MNT_ADJ_TAX_LVY_3</t>
  </si>
  <si>
    <t>MNT_TAX_RAT_3</t>
  </si>
  <si>
    <t>MNT_SPD_TAX_LVY_3</t>
  </si>
  <si>
    <t>MNT_CRT_TAX_LVY</t>
  </si>
  <si>
    <t>MNT_CUA_TAX_ADJ</t>
  </si>
  <si>
    <t>MNT_FID_TAX_ADJ</t>
  </si>
  <si>
    <t>MNT_ADJ_TAX_LVY</t>
  </si>
  <si>
    <t>MNT_TAX_MIL_RAT</t>
  </si>
  <si>
    <t>MNT_SPD_TAX_LVY</t>
  </si>
  <si>
    <t>CSE_CRT_TAX_LVY</t>
  </si>
  <si>
    <t>CSE_CUA_TAX_ADJ</t>
  </si>
  <si>
    <t>CSE_FID_TAX_ADJ</t>
  </si>
  <si>
    <t>CSE_ADJ_TAX_LVY</t>
  </si>
  <si>
    <t>CSE_TAX_MIL_RAT</t>
  </si>
  <si>
    <t>CSE_SPD_TAX_LVY</t>
  </si>
  <si>
    <t>GDS_CRT_TAX_LVY</t>
  </si>
  <si>
    <t>GDS_CUA_TAX_ADJ</t>
  </si>
  <si>
    <t>GDS_FID_TAX_ADJ</t>
  </si>
  <si>
    <t>GDS_ADJ_TAX_LVY</t>
  </si>
  <si>
    <t>GDS_TAX_MIL_RAT</t>
  </si>
  <si>
    <t>GDS_SPD_TAX_LVY</t>
  </si>
  <si>
    <t>GDS_CRT_TAX_LVY_2</t>
  </si>
  <si>
    <t>GDS_CUA_TAX_ADJ_2</t>
  </si>
  <si>
    <t>GDS_FID_TAX_ADJ_2</t>
  </si>
  <si>
    <t>GDS_ADJ_TAX_LVY_2</t>
  </si>
  <si>
    <t>GDS_TAX_RAT_2</t>
  </si>
  <si>
    <t>GDS_SPD_TAX_LVY_2</t>
  </si>
  <si>
    <t>PEB_CRT_TAX_LVY</t>
  </si>
  <si>
    <t>PEB_CUA_TAX_ADJ</t>
  </si>
  <si>
    <t>PEB_FID_TAX_ADJ</t>
  </si>
  <si>
    <t>PEB_ADJ_TAX_LVY</t>
  </si>
  <si>
    <t>PEB_TAX_MIL_RAT</t>
  </si>
  <si>
    <t>PEB_SPD_TAX_LVY</t>
  </si>
  <si>
    <t>PEB_CRT_TAX_LVY_2</t>
  </si>
  <si>
    <t>PEB_CUA_TAX_ADJ_2</t>
  </si>
  <si>
    <t>PEB_FID_TAX_ADJ_2</t>
  </si>
  <si>
    <t>PEB_ADJ_TAX_LVY_2</t>
  </si>
  <si>
    <t>PEB_TAX_MIL_RAT_2</t>
  </si>
  <si>
    <t>PEB_SPD_TAX_LVY_2</t>
  </si>
  <si>
    <t>TOT_AUD_CRT_LVY</t>
  </si>
  <si>
    <t>TOT_AUD_COU_ADJ</t>
  </si>
  <si>
    <t>TOT_AUD_FIY_DIP</t>
  </si>
  <si>
    <t>TOT_AUD_ADJ_LVY</t>
  </si>
  <si>
    <t>TOT_AUD_TAX_RAT</t>
  </si>
  <si>
    <t>TOT_AUD_SPR_LVY</t>
  </si>
  <si>
    <t>DIP_AID_AUD</t>
  </si>
  <si>
    <t>TOT_SPR_LVY</t>
  </si>
  <si>
    <t>b. Minnesota Department of Education
mde.levy@state.mn.us
jason.reil@state.mn.us
nicki.cha@state.mn.us</t>
  </si>
  <si>
    <t>ADA-BORUP WEST PUBLIC SCHOOLS</t>
  </si>
  <si>
    <t>400 NE Stinson Blvd.</t>
  </si>
  <si>
    <t>Minneapolis, MN  55413-2614</t>
  </si>
  <si>
    <t>22-23</t>
  </si>
  <si>
    <t>23-24</t>
  </si>
  <si>
    <t>DUE:  04/01/2024</t>
  </si>
  <si>
    <t>ED-00119-47</t>
  </si>
  <si>
    <t>School Tax Report - 2023 Payable 2024</t>
  </si>
  <si>
    <t>School Tax Report 2023 - 2024 (Continued)</t>
  </si>
  <si>
    <r>
      <t xml:space="preserve">Questions:
</t>
    </r>
    <r>
      <rPr>
        <sz val="11"/>
        <rFont val="Calibri"/>
        <family val="2"/>
        <scheme val="minor"/>
      </rPr>
      <t>If you have any questions after reading these instructions, please call Jason Reil at the Minnesota Department of Education, Division of School Finance at 651-582-8866.</t>
    </r>
  </si>
  <si>
    <t>2) General RMV   Other</t>
  </si>
  <si>
    <t>1) General Referendum Market Value (RMV)   Voter</t>
  </si>
  <si>
    <t>3) General Net Tax Capacity (NTC)  Voter</t>
  </si>
  <si>
    <t>4) General NTC   Other</t>
  </si>
  <si>
    <t>5) Community Service NTC Other</t>
  </si>
  <si>
    <t>6) General Debt Service  Voter Approved</t>
  </si>
  <si>
    <t>7) General Debt Service   Other</t>
  </si>
  <si>
    <t>8) Other Post Employment Benefits (OPEB)/Pension Debt    Voter Approved</t>
  </si>
  <si>
    <t>9) OPEB/Pension Debt   Other</t>
  </si>
  <si>
    <t>no data</t>
  </si>
  <si>
    <t xml:space="preserve">Columns:
The valuation columns are as follows. Columns 1 through 9 provide the assessment year 2023 net tax capacities and net tax capacity adjustments that determine the initial tax rate determination value and the total taxable net tax capacity. Column 10 is the assessment year 2023 total school district referendum market value which is to be used in determining the tax rate for some general fund referendum levies. Note that Column 7 is what the Department of Revenue refers to as total taxable net tax capacity and is equivalent to item 140 on the 2016 Abstract of Tax Lists but with 2023 numbers. There are no matching PRISM codes for many of these abstract items. However, the Department of Revenue (DOR) is still including these item numbers for reference in county summary reports.
The assessment year 2023 net tax capacity or school district referendum market value for each county portion of the district should agree with the valuations reported on the Payable 2023 PRISM system to the Department of Revenue.
Please compare the School Tax Report with the information that will appear on what is submitted through the PRISM system and what is listed on the report before submission.  The Minnesota Department of Revenue will compare the valuations reported on these two documents as well as the 2023 Preliminary assessment file to the Department of Revenue. If the PRISM fund code and base type needs to be corrected, please notify the Minnesota Department of Revenue of any change.  </t>
  </si>
  <si>
    <t xml:space="preserve">Special Notes for Columns 1, 2, and 3: 
(a) The entries for Columns 1, 2, and 3 should show the original net tax capacity before any subtractions for tax increment, high-voltage lines, or fiscal disparities.
(b) Do not include mobile home personal property tax capacities. </t>
  </si>
  <si>
    <t>Valuation</t>
  </si>
  <si>
    <r>
      <t xml:space="preserve">Columns 11 through 16 report the computation of the districts initial tax rate and spread levy on Page 2.
</t>
    </r>
    <r>
      <rPr>
        <b/>
        <sz val="11"/>
        <rFont val="Calibri"/>
        <family val="2"/>
        <scheme val="minor"/>
      </rPr>
      <t xml:space="preserve">(11) </t>
    </r>
    <r>
      <rPr>
        <sz val="11"/>
        <rFont val="Calibri"/>
        <family val="2"/>
        <scheme val="minor"/>
      </rPr>
      <t xml:space="preserve">Certified Levy: The amount certified by the school board for each type of levy may be taken directly from the </t>
    </r>
    <r>
      <rPr>
        <i/>
        <sz val="11"/>
        <rFont val="Calibri"/>
        <family val="2"/>
        <scheme val="minor"/>
      </rPr>
      <t>Levy Limitation and Certification Report, 2023 Payable 2024</t>
    </r>
    <r>
      <rPr>
        <sz val="11"/>
        <rFont val="Calibri"/>
        <family val="2"/>
        <scheme val="minor"/>
      </rPr>
      <t xml:space="preserve"> for each type of levy as certified by the school board and submitted to the county.
</t>
    </r>
    <r>
      <rPr>
        <b/>
        <sz val="11"/>
        <rFont val="Calibri"/>
        <family val="2"/>
        <scheme val="minor"/>
      </rPr>
      <t xml:space="preserve">(12) </t>
    </r>
    <r>
      <rPr>
        <sz val="11"/>
        <rFont val="Calibri"/>
        <family val="2"/>
        <scheme val="minor"/>
      </rPr>
      <t xml:space="preserve">County Auditor Adjustment: Enter all adjustments (using the minus sign for negative adjustments) and explain the reason for each adjustment in the space provided at the bottom of Page 2. County auditor adjustments may include (but are not limited to):
• Reductions for districts that certified a levy greater than the maximum levy limitation for any component.
• Corrections for districts that certified an incorrect amount for debt service. (Please check the amounts shown for required debt service and required OPEB/pension debt levies on Pages 13 through 16 of the </t>
    </r>
    <r>
      <rPr>
        <i/>
        <sz val="11"/>
        <rFont val="Calibri"/>
        <family val="2"/>
        <scheme val="minor"/>
      </rPr>
      <t>Levy Limitation and Certification Report</t>
    </r>
    <r>
      <rPr>
        <sz val="11"/>
        <rFont val="Calibri"/>
        <family val="2"/>
        <scheme val="minor"/>
      </rPr>
      <t>. If the General Debt Service or OPEB/Pension Debt Service amounts do not agree with the bond register, please contact the Minnesota Department of Education, Division of School Finance at 651-582-8569.)
• Correction of prior year error.</t>
    </r>
  </si>
  <si>
    <r>
      <rPr>
        <b/>
        <sz val="11"/>
        <rFont val="Calibri"/>
        <family val="2"/>
        <scheme val="minor"/>
      </rPr>
      <t>(16)</t>
    </r>
    <r>
      <rPr>
        <sz val="11"/>
        <rFont val="Calibri"/>
        <family val="2"/>
        <scheme val="minor"/>
      </rPr>
      <t xml:space="preserve"> Computed Levy: This column will automatically be computed as the tax rate from Column 15 times the appropriate valuation from Column 10 or Column 7.  The column should represent the total levy for each category. Please verify that the computed amounts are correct.
</t>
    </r>
    <r>
      <rPr>
        <b/>
        <sz val="11"/>
        <rFont val="Calibri"/>
        <family val="2"/>
        <scheme val="minor"/>
      </rPr>
      <t xml:space="preserve">(17) </t>
    </r>
    <r>
      <rPr>
        <sz val="11"/>
        <rFont val="Calibri"/>
        <family val="2"/>
        <scheme val="minor"/>
      </rPr>
      <t xml:space="preserve">Levy Over (Under) Due to Rate Computation:  The difference between the adjusted levy in Column 14 and the computed levy in Column 16 should be due only to the rounding of the initial tax rate. For levy components spread on referendum market value, the rounding allowance is .00001 times the value in Column 10. For levy components spread on net tax capacity, the rounding allowance is .001 times the value in Column 7 . If an amount shows in Column 17, the difference between the adjusted levy and the computed levy for this component exceeds the related rounding allowance. Please review to be sure all data has been entered correctly, and verify that initial tax rates shown on Column 15 were the rates actually used. Explain any remaining differences in the space provided at the bottom of the form. The Department of Education will adjust the district’s payable 2023 levy for any differences between the adjusted levy and the computed levy that exceed the rounding allowance.
</t>
    </r>
  </si>
  <si>
    <t>Disparity Reduction Aid: Enter here the disparity reduction aid actually used to decrease school district taxes. This is the amount certified by the Minnesota Department of Revenue in August 2023, less any reductions for the 90%  minimum local tax rate limitation and less any amounts in excess of the school district's tax in a unique taxing jurisdiction where the non-school district local tax rate is more than 90%. Report only the total disparity reduction aid and enter the amount using a minus sign to indicate the aid reduces the levy amount.  
Spread Levy: The spread levy is equal to the sum of school district referendum market value-based computed levies and the net tax capacity-based computed levies in Column 16 minus any disparity reduction aid.</t>
  </si>
  <si>
    <r>
      <t>(21)</t>
    </r>
    <r>
      <rPr>
        <sz val="11"/>
        <color rgb="FFC00000"/>
        <rFont val="Calibri"/>
        <family val="2"/>
        <scheme val="minor"/>
      </rPr>
      <t>**</t>
    </r>
  </si>
  <si>
    <r>
      <t>(22)</t>
    </r>
    <r>
      <rPr>
        <sz val="11"/>
        <color rgb="FFC00000"/>
        <rFont val="Calibri"/>
        <family val="2"/>
        <scheme val="minor"/>
      </rPr>
      <t>**</t>
    </r>
  </si>
  <si>
    <r>
      <rPr>
        <b/>
        <sz val="11"/>
        <rFont val="Calibri"/>
        <family val="2"/>
      </rPr>
      <t xml:space="preserve">Due Date: </t>
    </r>
    <r>
      <rPr>
        <sz val="11"/>
        <rFont val="Calibri"/>
        <family val="2"/>
      </rPr>
      <t xml:space="preserve">
Minnesota Statutes 2023, section 275.124 requires that the School Tax Report be filed by April 1 of each year. </t>
    </r>
  </si>
  <si>
    <r>
      <t xml:space="preserve">Who is to Complete the Report:
</t>
    </r>
    <r>
      <rPr>
        <sz val="11"/>
        <rFont val="Calibri"/>
        <family val="2"/>
      </rPr>
      <t>Each county auditor, who determines initial tax rates for a school district, is to file a School Tax Report for that district. For joint districts (in more than one county), the home county auditor determines all the initial tax rates and completes the entire report.  For joint districts, the other county auditors are to provide the necessary data for their portion of the school district early enough to allow the home county auditor to file the report on time. This information includes fiscal disparities aid.  Reporting county should indicate in the check boxes if it is the Home County or Non-Home County auditor.adjustments (Column 13) and disparity aid.  Reporting county should indicate in the check boxes if it is the Home County or Non-Home County auditor.</t>
    </r>
  </si>
  <si>
    <r>
      <t xml:space="preserve">When More Than One Report is Needed/Non-Uniform Tax Rate:
</t>
    </r>
    <r>
      <rPr>
        <sz val="11"/>
        <rFont val="Calibri"/>
        <family val="2"/>
        <scheme val="minor"/>
      </rPr>
      <t xml:space="preserve">
A non-uniform tax rate is generally the result of a school district consolidation. The debt levy of each old district is to be paid only by property owners in the old district rather than being spread evenly over all property in the new district.
For districts with a non-uniform tax rate:  File a complete School Tax Report for all uniform initial tax rates, and a separate School Tax Report for the portion of the district with a different rate. (See instructions for Column 15.)</t>
    </r>
  </si>
  <si>
    <r>
      <t>Distribution:</t>
    </r>
    <r>
      <rPr>
        <sz val="11"/>
        <rFont val="Calibri"/>
        <family val="2"/>
        <scheme val="minor"/>
      </rPr>
      <t xml:space="preserve"> 
Please prepare copies of the completed School Tax Report (including partial forms prepared according to the instructions for columns 14 and 15), and distribute one copy to each of the following:</t>
    </r>
  </si>
  <si>
    <r>
      <rPr>
        <b/>
        <sz val="11"/>
        <rFont val="Calibri"/>
        <family val="2"/>
        <scheme val="minor"/>
      </rPr>
      <t xml:space="preserve">(1) </t>
    </r>
    <r>
      <rPr>
        <sz val="11"/>
        <rFont val="Calibri"/>
        <family val="2"/>
        <scheme val="minor"/>
      </rPr>
      <t xml:space="preserve">2023 Real Agriculture Net Tax Capacity: Supplied by the county assessor's office. 
</t>
    </r>
    <r>
      <rPr>
        <b/>
        <sz val="11"/>
        <rFont val="Calibri"/>
        <family val="2"/>
        <scheme val="minor"/>
      </rPr>
      <t>(2)</t>
    </r>
    <r>
      <rPr>
        <sz val="11"/>
        <rFont val="Calibri"/>
        <family val="2"/>
        <scheme val="minor"/>
      </rPr>
      <t xml:space="preserve"> 2023 Non-Agriculture Net Tax Capacity: Supplied by the county assessor's office.
</t>
    </r>
    <r>
      <rPr>
        <b/>
        <sz val="11"/>
        <rFont val="Calibri"/>
        <family val="2"/>
        <scheme val="minor"/>
      </rPr>
      <t>(3)</t>
    </r>
    <r>
      <rPr>
        <sz val="11"/>
        <rFont val="Calibri"/>
        <family val="2"/>
        <scheme val="minor"/>
      </rPr>
      <t xml:space="preserve"> 2023 Personal Net Tax Capacity: Supplied by the county assessor's office. 
</t>
    </r>
    <r>
      <rPr>
        <b/>
        <sz val="11"/>
        <rFont val="Calibri"/>
        <family val="2"/>
        <scheme val="minor"/>
      </rPr>
      <t>(4)</t>
    </r>
    <r>
      <rPr>
        <sz val="11"/>
        <rFont val="Calibri"/>
        <family val="2"/>
        <scheme val="minor"/>
      </rPr>
      <t xml:space="preserve"> 2023 Tax Increment Net Tax Capacity: The "retained captured net tax capacity." This is the retained captured net tax capacity used in generating revenue for the tax increment district. The net tax capacity was included in Columns 1 and 2. It is entered here as a negative amount to reduce the initial tax rate determination value. Statutory reference:  Minnesota Statutes 2023, section 469.177, subdivision 3.
</t>
    </r>
    <r>
      <rPr>
        <b/>
        <sz val="11"/>
        <rFont val="Calibri"/>
        <family val="2"/>
        <scheme val="minor"/>
      </rPr>
      <t xml:space="preserve">(5) </t>
    </r>
    <r>
      <rPr>
        <sz val="11"/>
        <rFont val="Calibri"/>
        <family val="2"/>
        <scheme val="minor"/>
      </rPr>
      <t>10 percent of 200 Kilovolt (KV) Transmission Lines: The net tax capacity base to generate revenue to fund the power line tax credit. Entered here as a negative amount to reduce the initial tax rate determination value. Statutory reference:  Minnesota Statutes 2023, section 273.425.</t>
    </r>
  </si>
  <si>
    <r>
      <rPr>
        <b/>
        <sz val="11"/>
        <rFont val="Calibri"/>
        <family val="2"/>
        <scheme val="minor"/>
      </rPr>
      <t>(13)</t>
    </r>
    <r>
      <rPr>
        <sz val="11"/>
        <rFont val="Calibri"/>
        <family val="2"/>
        <scheme val="minor"/>
      </rPr>
      <t xml:space="preserve"> Fiscal Disparities Adjustment: The total fiscal disparities adjustment equals the distribution levy certified to the administrative auditor in the fall of 2023. This adjustment is then prorated to each type of school property tax levy in the same manner as used in the calculation of the initial tax rate for each individual levy (after the auditor's adjustment). 
Note that the fiscal disparities adjustment in Column 13 should be entered as a negative amount for calculating the adjusted levy for Column 14.  Enter any fiscal disparities amount using the minus sign. Statutory references:  metro area Minnesota Statutes 2023, section 473F.08, iron range area Minnesota Statutes 2023, section 276A.06.
</t>
    </r>
    <r>
      <rPr>
        <b/>
        <sz val="11"/>
        <rFont val="Calibri"/>
        <family val="2"/>
        <scheme val="minor"/>
      </rPr>
      <t>(14)</t>
    </r>
    <r>
      <rPr>
        <sz val="11"/>
        <rFont val="Calibri"/>
        <family val="2"/>
        <scheme val="minor"/>
      </rPr>
      <t xml:space="preserve"> Adjusted Levy: The sum of Columns 11, 12 and 13 (with the amounts in Column 13 entered as negative). The adjusted levy should be the amount that was used in calculating initial tax rates for Column 15.
</t>
    </r>
    <r>
      <rPr>
        <b/>
        <sz val="11"/>
        <rFont val="Calibri"/>
        <family val="2"/>
        <scheme val="minor"/>
      </rPr>
      <t>(15)</t>
    </r>
    <r>
      <rPr>
        <sz val="11"/>
        <rFont val="Calibri"/>
        <family val="2"/>
        <scheme val="minor"/>
      </rPr>
      <t xml:space="preserve"> Initial Tax Rate: For net tax capacity based taxes, show initial tax rates before any disparity reduction aid rate adjustments (not “local tax rates”) and for referendum market value based taxes, show the referendum market value tax rate. The corresponding 2023 Abstract of Tax Lists item number but with 2023 information is shown for each tax rate to serve as a reference.
An initial tax rate based on school district referendum market value should be carried out to the nearest 1/100,000 of a percent (XX.XXXXX%).  An initial tax rate based on net tax capacity should be carried out to the nearest 1/1,000 of a percent (XX.XXX%).
On the main School Tax Report for the district, list only those initial tax rates that are uniform throughout the district. If there is a non-uniform initial tax rate (such as the debt service rate on the net tax capacity of a discontinued school district) prepare another School Tax Report, listing only the data that pertain to the discontinued district. Along with the new district number, list the name and number of the discontinued district at the top of the form.</t>
    </r>
  </si>
  <si>
    <r>
      <t xml:space="preserve">(1)
Real Agriculture Net Tax Capacity
(Dollars Only)
</t>
    </r>
    <r>
      <rPr>
        <sz val="10"/>
        <rFont val="Calibri"/>
        <family val="2"/>
        <scheme val="minor"/>
      </rPr>
      <t>Item #60</t>
    </r>
  </si>
  <si>
    <r>
      <t xml:space="preserve">(2)
Real Non-Agriculture Net Tax Capacity
(Dollars Only)
</t>
    </r>
    <r>
      <rPr>
        <sz val="10"/>
        <rFont val="Calibri"/>
        <family val="2"/>
        <scheme val="minor"/>
      </rPr>
      <t>Item #70</t>
    </r>
  </si>
  <si>
    <r>
      <t xml:space="preserve">(3)
Personal Net Tax Capacity
(Dollars Only)
</t>
    </r>
    <r>
      <rPr>
        <sz val="10"/>
        <rFont val="Calibri"/>
        <family val="2"/>
        <scheme val="minor"/>
      </rPr>
      <t>Items #80+90</t>
    </r>
  </si>
  <si>
    <r>
      <t xml:space="preserve">(4)**
Tax Increment Net Tax Capacity
(Dollars Only)
</t>
    </r>
    <r>
      <rPr>
        <sz val="10"/>
        <rFont val="Calibri"/>
        <family val="2"/>
        <scheme val="minor"/>
      </rPr>
      <t>Item #120</t>
    </r>
  </si>
  <si>
    <r>
      <t>(5)</t>
    </r>
    <r>
      <rPr>
        <sz val="11"/>
        <color rgb="FFA6192E"/>
        <rFont val="Calibri"/>
        <family val="2"/>
        <scheme val="minor"/>
      </rPr>
      <t>**</t>
    </r>
    <r>
      <rPr>
        <sz val="11"/>
        <rFont val="Calibri"/>
        <family val="2"/>
        <scheme val="minor"/>
      </rPr>
      <t xml:space="preserve">
10% of 200KV Translines
(Dollars Only)
</t>
    </r>
    <r>
      <rPr>
        <sz val="10"/>
        <rFont val="Calibri"/>
        <family val="2"/>
        <scheme val="minor"/>
      </rPr>
      <t>Item #110</t>
    </r>
  </si>
  <si>
    <r>
      <t>(6)</t>
    </r>
    <r>
      <rPr>
        <sz val="11"/>
        <color rgb="FFA6192E"/>
        <rFont val="Calibri"/>
        <family val="2"/>
        <scheme val="minor"/>
      </rPr>
      <t>**</t>
    </r>
    <r>
      <rPr>
        <sz val="11"/>
        <rFont val="Calibri"/>
        <family val="2"/>
        <scheme val="minor"/>
      </rPr>
      <t xml:space="preserve">
Final Contribution Net Tax Capacity
(Dollars Only)
</t>
    </r>
    <r>
      <rPr>
        <sz val="10"/>
        <rFont val="Calibri"/>
        <family val="2"/>
        <scheme val="minor"/>
      </rPr>
      <t>Item #130</t>
    </r>
  </si>
  <si>
    <r>
      <t xml:space="preserve">(7)
Initial Tax Rate Determination Value
(Sum Cols. 1-6)
</t>
    </r>
    <r>
      <rPr>
        <sz val="10"/>
        <rFont val="Calibri"/>
        <family val="2"/>
        <scheme val="minor"/>
      </rPr>
      <t>Item #140</t>
    </r>
  </si>
  <si>
    <r>
      <t xml:space="preserve">(8)
Final Distribution Net Tax Capacity
(Dollars Only)
</t>
    </r>
    <r>
      <rPr>
        <sz val="10"/>
        <rFont val="Calibri"/>
        <family val="2"/>
        <scheme val="minor"/>
      </rPr>
      <t>Item #150</t>
    </r>
  </si>
  <si>
    <r>
      <t xml:space="preserve">(9)
Total Taxable Net Tax Capacity
</t>
    </r>
    <r>
      <rPr>
        <sz val="10"/>
        <rFont val="Calibri"/>
        <family val="2"/>
        <scheme val="minor"/>
      </rPr>
      <t>(Columns 7 + 8)</t>
    </r>
  </si>
  <si>
    <r>
      <t xml:space="preserve">(10)
School District Referendum Market Value ("SD Ref MV")
(Dollars Only)
</t>
    </r>
    <r>
      <rPr>
        <sz val="10"/>
        <rFont val="Calibri"/>
        <family val="2"/>
        <scheme val="minor"/>
      </rPr>
      <t>Item #1925</t>
    </r>
  </si>
  <si>
    <t>(12)
County
Auditor
Adjustment
(dollars and cents)</t>
  </si>
  <si>
    <r>
      <t>(13)</t>
    </r>
    <r>
      <rPr>
        <sz val="11"/>
        <color rgb="FFC00000"/>
        <rFont val="Calibri"/>
        <family val="2"/>
        <scheme val="minor"/>
      </rPr>
      <t>**</t>
    </r>
    <r>
      <rPr>
        <sz val="11"/>
        <rFont val="Calibri"/>
        <family val="2"/>
        <scheme val="minor"/>
      </rPr>
      <t xml:space="preserve">
Fiscal Disparities Adjustment
</t>
    </r>
    <r>
      <rPr>
        <sz val="10"/>
        <rFont val="Calibri"/>
        <family val="2"/>
        <scheme val="minor"/>
      </rPr>
      <t>(dollars and cents)</t>
    </r>
  </si>
  <si>
    <r>
      <t xml:space="preserve">(11)
Certified 
Levy
</t>
    </r>
    <r>
      <rPr>
        <sz val="10"/>
        <rFont val="Calibri"/>
        <family val="2"/>
        <scheme val="minor"/>
      </rPr>
      <t>(dollars and cents)</t>
    </r>
  </si>
  <si>
    <t>(14)
Adjusted 
Levy
(Col. 21 + 22 + 23)</t>
  </si>
  <si>
    <t>(15)
Initial Tax Rate</t>
  </si>
  <si>
    <t>2021
PRISM
Fund Code and
Base Type</t>
  </si>
  <si>
    <t>(16)
Computed
Levy
(dollars and cents)</t>
  </si>
  <si>
    <t>(17)
Difference
(dollars and cents)</t>
  </si>
  <si>
    <r>
      <rPr>
        <b/>
        <sz val="11"/>
        <rFont val="Calibri"/>
        <family val="2"/>
        <scheme val="minor"/>
      </rPr>
      <t xml:space="preserve">(6) </t>
    </r>
    <r>
      <rPr>
        <sz val="11"/>
        <rFont val="Calibri"/>
        <family val="2"/>
        <scheme val="minor"/>
      </rPr>
      <t xml:space="preserve">2023 Final Contribution Net Tax Capacity: Pertains only to districts in the fiscal disparities programs in the seven-county metropolitan area and in the seven-county iron range area. The contribution tax capacity is included in the entries for Columns 2 and 3, and is entered separately here as a negative amount to reduce the initial tax rate determination value. The final contribution net tax capacity is the initial contribution net tax capacity for taxes payable in 2023 multiplied by 1.0 (due to no change in class rates this year). Statutory references: metro area: Minnesota Statutes 2023, section 473F.08, iron range area: Minnesota Statutes 2023, section 276A.06.
</t>
    </r>
    <r>
      <rPr>
        <b/>
        <sz val="11"/>
        <rFont val="Calibri"/>
        <family val="2"/>
        <scheme val="minor"/>
      </rPr>
      <t>(7)</t>
    </r>
    <r>
      <rPr>
        <sz val="11"/>
        <rFont val="Calibri"/>
        <family val="2"/>
        <scheme val="minor"/>
      </rPr>
      <t xml:space="preserve"> Initial Tax Rate Determination Value: Column 7 is the sum of Columns 1 through 6 (with the amounts in Columns 4, 5, and 6 entered as negative). 
</t>
    </r>
    <r>
      <rPr>
        <b/>
        <sz val="11"/>
        <rFont val="Calibri"/>
        <family val="2"/>
        <scheme val="minor"/>
      </rPr>
      <t>(8)</t>
    </r>
    <r>
      <rPr>
        <sz val="11"/>
        <rFont val="Calibri"/>
        <family val="2"/>
        <scheme val="minor"/>
      </rPr>
      <t xml:space="preserve"> 2023 Final Distribution Net Tax Capacity: Pertains only to districts with any net tax capacity in the seven county metropolitan area or in the seven-county iron range area that are in the fiscal disparities program. The final distribution net tax capacity is the initial distribution net tax capacity for taxes payable in 2023 multiplied by 1.0 (due to no change in class rates this year). Statutory references:  metro area: Minnesota Statutes 2023, section 473F.08, iron range area: Minnesota Statutes 2023, section 276A.06.
</t>
    </r>
    <r>
      <rPr>
        <b/>
        <sz val="11"/>
        <rFont val="Calibri"/>
        <family val="2"/>
        <scheme val="minor"/>
      </rPr>
      <t>(9)</t>
    </r>
    <r>
      <rPr>
        <sz val="11"/>
        <rFont val="Calibri"/>
        <family val="2"/>
        <scheme val="minor"/>
      </rPr>
      <t xml:space="preserve"> Total Taxable Net Tax Capacity: Column 9 is the sum of Columns 7 and 8. The taxable net tax capacity reported here will be used in determining the 2023 adjusted net tax capacity (ANTC) of the school district. Statutory reference:  Minnesota Statutes 2023, section 273.1325.
</t>
    </r>
    <r>
      <rPr>
        <b/>
        <sz val="11"/>
        <rFont val="Calibri"/>
        <family val="2"/>
        <scheme val="minor"/>
      </rPr>
      <t>(10)</t>
    </r>
    <r>
      <rPr>
        <sz val="11"/>
        <rFont val="Calibri"/>
        <family val="2"/>
        <scheme val="minor"/>
      </rPr>
      <t xml:space="preserve"> 2023 School District Referendum Market Value: Supplied by the county assessor's office. Statutory reference: Minnesota Statutes 2023, section 126C.01, subdivision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</si>
</sst>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0.000%"/>
    <numFmt numFmtId="165" formatCode="0.00000"/>
  </numFmts>
  <fonts count="27" x14ac:knownFonts="1">
    <font>
      <sz val="10"/>
      <name val="Arial"/>
    </font>
    <font>
      <sz val="8"/>
      <name val="Arial"/>
      <family val="2"/>
    </font>
    <font>
      <sz val="10"/>
      <name val="Times New Roman"/>
      <family val="1"/>
    </font>
    <font>
      <b/>
      <sz val="10"/>
      <name val="Times New Roman"/>
      <family val="1"/>
    </font>
    <font>
      <u/>
      <sz val="10"/>
      <color indexed="12"/>
      <name val="Arial"/>
      <family val="2"/>
    </font>
    <font>
      <b/>
      <sz val="9"/>
      <name val="Times New Roman"/>
      <family val="1"/>
    </font>
    <font>
      <sz val="9"/>
      <name val="Times New Roman"/>
      <family val="1"/>
    </font>
    <font>
      <sz val="9"/>
      <name val="Arial"/>
      <family val="2"/>
    </font>
    <font>
      <sz val="10"/>
      <color indexed="81"/>
      <name val="Tahoma"/>
      <family val="2"/>
    </font>
    <font>
      <sz val="10"/>
      <name val="Calibri"/>
      <family val="2"/>
      <scheme val="minor"/>
    </font>
    <font>
      <b/>
      <sz val="11"/>
      <color indexed="10"/>
      <name val="Calibri"/>
      <family val="2"/>
      <scheme val="minor"/>
    </font>
    <font>
      <sz val="11"/>
      <name val="Calibri"/>
      <family val="2"/>
      <scheme val="minor"/>
    </font>
    <font>
      <b/>
      <sz val="11"/>
      <color rgb="FFC0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name val="Calibri"/>
      <family val="2"/>
      <scheme val="minor"/>
    </font>
    <font>
      <sz val="11"/>
      <color rgb="FFC00000"/>
      <name val="Calibri"/>
      <family val="2"/>
      <scheme val="minor"/>
    </font>
    <font>
      <sz val="11"/>
      <name val="Calibri"/>
      <family val="2"/>
    </font>
    <font>
      <b/>
      <sz val="11"/>
      <name val="Calibri"/>
      <family val="2"/>
    </font>
    <font>
      <sz val="11"/>
      <name val="Arial"/>
      <family val="2"/>
    </font>
    <font>
      <sz val="11"/>
      <name val="Times New Roman"/>
      <family val="1"/>
    </font>
    <font>
      <i/>
      <sz val="11"/>
      <name val="Calibri"/>
      <family val="2"/>
      <scheme val="minor"/>
    </font>
    <font>
      <sz val="10"/>
      <name val="Arial"/>
      <family val="2"/>
    </font>
    <font>
      <b/>
      <sz val="11"/>
      <color theme="0"/>
      <name val="Calibri"/>
      <family val="2"/>
      <scheme val="minor"/>
    </font>
    <font>
      <u/>
      <sz val="11"/>
      <color rgb="FF0070C0"/>
      <name val="Calibri"/>
      <family val="2"/>
      <scheme val="minor"/>
    </font>
    <font>
      <sz val="11"/>
      <color rgb="FFA6192E"/>
      <name val="Calibri"/>
      <family val="2"/>
      <scheme val="minor"/>
    </font>
  </fonts>
  <fills count="6">
    <fill>
      <patternFill patternType="none"/>
    </fill>
    <fill>
      <patternFill patternType="gray125"/>
    </fill>
    <fill>
      <patternFill patternType="solid">
        <fgColor indexed="2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4"/>
        <bgColor theme="4"/>
      </patternFill>
    </fill>
  </fills>
  <borders count="3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theme="4" tint="0.39997558519241921"/>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6">
    <xf numFmtId="0" fontId="0" fillId="0" borderId="0"/>
    <xf numFmtId="0" fontId="4" fillId="0" borderId="0" applyNumberFormat="0" applyFill="0" applyBorder="0" applyAlignment="0" applyProtection="0">
      <alignment vertical="top"/>
      <protection locked="0"/>
    </xf>
    <xf numFmtId="0" fontId="13" fillId="0" borderId="28" applyNumberFormat="0" applyFill="0" applyAlignment="0" applyProtection="0"/>
    <xf numFmtId="0" fontId="14" fillId="0" borderId="29" applyNumberFormat="0" applyFill="0" applyAlignment="0" applyProtection="0"/>
    <xf numFmtId="0" fontId="15" fillId="0" borderId="30" applyNumberFormat="0" applyFill="0" applyAlignment="0" applyProtection="0"/>
    <xf numFmtId="43" fontId="23" fillId="0" borderId="0" applyFont="0" applyFill="0" applyBorder="0" applyAlignment="0" applyProtection="0"/>
  </cellStyleXfs>
  <cellXfs count="157">
    <xf numFmtId="0" fontId="0" fillId="0" borderId="0" xfId="0"/>
    <xf numFmtId="0" fontId="6" fillId="0" borderId="0" xfId="0" applyFont="1" applyAlignment="1">
      <alignment vertical="top"/>
    </xf>
    <xf numFmtId="0" fontId="5" fillId="0" borderId="0" xfId="0" applyFont="1" applyAlignment="1">
      <alignment vertical="top"/>
    </xf>
    <xf numFmtId="0" fontId="6" fillId="0" borderId="0" xfId="0" applyFont="1" applyAlignment="1">
      <alignment horizontal="right" vertical="top"/>
    </xf>
    <xf numFmtId="0" fontId="7" fillId="0" borderId="0" xfId="0" applyFont="1" applyAlignment="1">
      <alignment vertical="top"/>
    </xf>
    <xf numFmtId="0" fontId="3" fillId="0" borderId="0" xfId="0" applyFont="1" applyAlignment="1">
      <alignment horizontal="centerContinuous" vertical="top"/>
    </xf>
    <xf numFmtId="0" fontId="9" fillId="0" borderId="0" xfId="0" applyFont="1" applyAlignment="1">
      <alignment vertical="top"/>
    </xf>
    <xf numFmtId="0" fontId="2" fillId="0" borderId="0" xfId="0" applyFont="1" applyAlignment="1">
      <alignment vertical="top"/>
    </xf>
    <xf numFmtId="0" fontId="9" fillId="0" borderId="4" xfId="0" applyFont="1" applyBorder="1" applyAlignment="1">
      <alignment horizontal="center"/>
    </xf>
    <xf numFmtId="0" fontId="11" fillId="0" borderId="0" xfId="0" applyFont="1" applyAlignment="1">
      <alignment horizontal="center"/>
    </xf>
    <xf numFmtId="0" fontId="16" fillId="0" borderId="11" xfId="0" applyFont="1" applyBorder="1"/>
    <xf numFmtId="0" fontId="11" fillId="0" borderId="11" xfId="0" applyFont="1" applyBorder="1" applyAlignment="1">
      <alignment horizontal="center"/>
    </xf>
    <xf numFmtId="49" fontId="11" fillId="3" borderId="4" xfId="0" applyNumberFormat="1" applyFont="1" applyFill="1" applyBorder="1" applyAlignment="1" applyProtection="1">
      <alignment horizontal="center"/>
      <protection locked="0"/>
    </xf>
    <xf numFmtId="42" fontId="11" fillId="3" borderId="4" xfId="0" applyNumberFormat="1" applyFont="1" applyFill="1" applyBorder="1" applyAlignment="1" applyProtection="1">
      <alignment horizontal="right"/>
      <protection locked="0"/>
    </xf>
    <xf numFmtId="42" fontId="11" fillId="3" borderId="19" xfId="0" applyNumberFormat="1" applyFont="1" applyFill="1" applyBorder="1" applyAlignment="1" applyProtection="1">
      <alignment horizontal="right"/>
      <protection locked="0"/>
    </xf>
    <xf numFmtId="42" fontId="11" fillId="3" borderId="6" xfId="0" applyNumberFormat="1" applyFont="1" applyFill="1" applyBorder="1" applyAlignment="1" applyProtection="1">
      <alignment horizontal="right"/>
      <protection locked="0"/>
    </xf>
    <xf numFmtId="49" fontId="11" fillId="3" borderId="5" xfId="0" applyNumberFormat="1" applyFont="1" applyFill="1" applyBorder="1" applyAlignment="1" applyProtection="1">
      <alignment horizontal="center"/>
      <protection locked="0"/>
    </xf>
    <xf numFmtId="42" fontId="11" fillId="3" borderId="5" xfId="0" applyNumberFormat="1" applyFont="1" applyFill="1" applyBorder="1" applyAlignment="1" applyProtection="1">
      <alignment horizontal="right"/>
      <protection locked="0"/>
    </xf>
    <xf numFmtId="49" fontId="11" fillId="3" borderId="7" xfId="0" applyNumberFormat="1" applyFont="1" applyFill="1" applyBorder="1" applyAlignment="1" applyProtection="1">
      <alignment horizontal="center"/>
      <protection locked="0"/>
    </xf>
    <xf numFmtId="49" fontId="11" fillId="3" borderId="6" xfId="0" applyNumberFormat="1" applyFont="1" applyFill="1" applyBorder="1" applyAlignment="1" applyProtection="1">
      <alignment horizontal="center"/>
      <protection locked="0"/>
    </xf>
    <xf numFmtId="42" fontId="11" fillId="2" borderId="6" xfId="0" applyNumberFormat="1" applyFont="1" applyFill="1" applyBorder="1" applyAlignment="1">
      <alignment horizontal="right"/>
    </xf>
    <xf numFmtId="42" fontId="11" fillId="0" borderId="0" xfId="0" applyNumberFormat="1" applyFont="1" applyAlignment="1">
      <alignment horizontal="right"/>
    </xf>
    <xf numFmtId="0" fontId="11" fillId="0" borderId="0" xfId="0" applyFont="1"/>
    <xf numFmtId="0" fontId="11" fillId="0" borderId="12" xfId="0" applyFont="1" applyBorder="1"/>
    <xf numFmtId="49" fontId="11" fillId="0" borderId="1" xfId="0" applyNumberFormat="1" applyFont="1" applyBorder="1" applyAlignment="1">
      <alignment horizontal="center"/>
    </xf>
    <xf numFmtId="0" fontId="11" fillId="0" borderId="22" xfId="0" applyFont="1" applyBorder="1" applyAlignment="1">
      <alignment wrapText="1"/>
    </xf>
    <xf numFmtId="0" fontId="11" fillId="0" borderId="2" xfId="0" applyFont="1" applyBorder="1" applyAlignment="1">
      <alignment horizontal="center" wrapText="1"/>
    </xf>
    <xf numFmtId="0" fontId="11" fillId="0" borderId="14" xfId="0" applyFont="1" applyBorder="1"/>
    <xf numFmtId="0" fontId="11" fillId="0" borderId="20" xfId="0" applyFont="1" applyBorder="1"/>
    <xf numFmtId="0" fontId="11" fillId="0" borderId="8" xfId="0" applyFont="1" applyBorder="1"/>
    <xf numFmtId="0" fontId="11" fillId="0" borderId="24" xfId="0" applyFont="1" applyBorder="1"/>
    <xf numFmtId="44" fontId="11" fillId="3" borderId="5" xfId="0" applyNumberFormat="1" applyFont="1" applyFill="1" applyBorder="1" applyProtection="1">
      <protection locked="0"/>
    </xf>
    <xf numFmtId="44" fontId="11" fillId="0" borderId="5" xfId="0" applyNumberFormat="1" applyFont="1" applyBorder="1"/>
    <xf numFmtId="165" fontId="11" fillId="3" borderId="5" xfId="0" applyNumberFormat="1" applyFont="1" applyFill="1" applyBorder="1" applyProtection="1">
      <protection locked="0"/>
    </xf>
    <xf numFmtId="49" fontId="11" fillId="0" borderId="5" xfId="0" applyNumberFormat="1" applyFont="1" applyBorder="1" applyAlignment="1">
      <alignment horizontal="center"/>
    </xf>
    <xf numFmtId="44" fontId="11" fillId="0" borderId="8" xfId="0" applyNumberFormat="1" applyFont="1" applyBorder="1"/>
    <xf numFmtId="49" fontId="11" fillId="0" borderId="16" xfId="0" applyNumberFormat="1" applyFont="1" applyBorder="1" applyAlignment="1">
      <alignment horizontal="center" wrapText="1"/>
    </xf>
    <xf numFmtId="44" fontId="11" fillId="3" borderId="1" xfId="0" applyNumberFormat="1" applyFont="1" applyFill="1" applyBorder="1" applyProtection="1">
      <protection locked="0"/>
    </xf>
    <xf numFmtId="44" fontId="11" fillId="0" borderId="1" xfId="0" applyNumberFormat="1" applyFont="1" applyBorder="1"/>
    <xf numFmtId="0" fontId="16" fillId="0" borderId="8" xfId="0" applyFont="1" applyBorder="1"/>
    <xf numFmtId="0" fontId="16" fillId="0" borderId="24" xfId="0" applyFont="1" applyBorder="1"/>
    <xf numFmtId="44" fontId="11" fillId="0" borderId="6" xfId="0" applyNumberFormat="1" applyFont="1" applyBorder="1"/>
    <xf numFmtId="165" fontId="11" fillId="0" borderId="6" xfId="0" applyNumberFormat="1" applyFont="1" applyBorder="1"/>
    <xf numFmtId="49" fontId="11" fillId="0" borderId="6" xfId="0" applyNumberFormat="1" applyFont="1" applyBorder="1" applyAlignment="1">
      <alignment horizontal="center"/>
    </xf>
    <xf numFmtId="0" fontId="11" fillId="0" borderId="15" xfId="0" applyFont="1" applyBorder="1"/>
    <xf numFmtId="44" fontId="11" fillId="0" borderId="17" xfId="0" applyNumberFormat="1" applyFont="1" applyBorder="1"/>
    <xf numFmtId="44" fontId="11" fillId="0" borderId="18" xfId="0" applyNumberFormat="1" applyFont="1" applyBorder="1"/>
    <xf numFmtId="44" fontId="11" fillId="0" borderId="4" xfId="0" applyNumberFormat="1" applyFont="1" applyBorder="1"/>
    <xf numFmtId="164" fontId="11" fillId="0" borderId="9" xfId="0" applyNumberFormat="1" applyFont="1" applyBorder="1"/>
    <xf numFmtId="49" fontId="11" fillId="0" borderId="10" xfId="0" applyNumberFormat="1" applyFont="1" applyBorder="1" applyAlignment="1">
      <alignment horizontal="center" vertical="center"/>
    </xf>
    <xf numFmtId="0" fontId="11" fillId="0" borderId="15" xfId="0" applyFont="1" applyBorder="1" applyAlignment="1">
      <alignment vertical="center"/>
    </xf>
    <xf numFmtId="0" fontId="11" fillId="0" borderId="0" xfId="0" applyFont="1" applyAlignment="1">
      <alignment horizontal="right" wrapText="1"/>
    </xf>
    <xf numFmtId="0" fontId="11" fillId="0" borderId="0" xfId="0" applyFont="1" applyAlignment="1">
      <alignment horizontal="right"/>
    </xf>
    <xf numFmtId="0" fontId="15" fillId="0" borderId="11" xfId="4" applyBorder="1" applyAlignment="1" applyProtection="1"/>
    <xf numFmtId="49" fontId="11" fillId="3" borderId="4" xfId="0" applyNumberFormat="1" applyFont="1" applyFill="1" applyBorder="1" applyProtection="1">
      <protection locked="0"/>
    </xf>
    <xf numFmtId="0" fontId="11" fillId="0" borderId="1" xfId="0" applyFont="1" applyBorder="1" applyAlignment="1">
      <alignment horizontal="center" vertical="center"/>
    </xf>
    <xf numFmtId="0" fontId="16" fillId="0" borderId="21" xfId="0" applyFont="1" applyBorder="1" applyAlignment="1">
      <alignment horizontal="distributed" vertical="center"/>
    </xf>
    <xf numFmtId="0" fontId="11" fillId="0" borderId="8" xfId="0" applyFont="1" applyBorder="1" applyAlignment="1">
      <alignment wrapText="1"/>
    </xf>
    <xf numFmtId="0" fontId="11" fillId="0" borderId="24" xfId="0" applyFont="1" applyBorder="1" applyAlignment="1">
      <alignment wrapText="1"/>
    </xf>
    <xf numFmtId="0" fontId="11" fillId="0" borderId="4" xfId="0" applyFont="1" applyBorder="1" applyAlignment="1">
      <alignment horizontal="center"/>
    </xf>
    <xf numFmtId="0" fontId="13" fillId="0" borderId="28" xfId="2" applyFill="1" applyAlignment="1">
      <alignment horizontal="center" vertical="top" wrapText="1"/>
    </xf>
    <xf numFmtId="0" fontId="18" fillId="0" borderId="0" xfId="0" applyFont="1" applyAlignment="1">
      <alignment wrapText="1"/>
    </xf>
    <xf numFmtId="0" fontId="11" fillId="0" borderId="0" xfId="0" applyFont="1" applyAlignment="1">
      <alignment wrapText="1"/>
    </xf>
    <xf numFmtId="0" fontId="11" fillId="0" borderId="0" xfId="0" applyFont="1" applyAlignment="1">
      <alignment horizontal="left" vertical="top" wrapText="1" indent="1"/>
    </xf>
    <xf numFmtId="0" fontId="11" fillId="0" borderId="0" xfId="0" applyFont="1" applyAlignment="1">
      <alignment vertical="top"/>
    </xf>
    <xf numFmtId="0" fontId="20" fillId="0" borderId="0" xfId="0" applyFont="1"/>
    <xf numFmtId="0" fontId="21" fillId="0" borderId="0" xfId="0" applyFont="1" applyAlignment="1">
      <alignment vertical="top"/>
    </xf>
    <xf numFmtId="0" fontId="19" fillId="0" borderId="0" xfId="0" applyFont="1" applyAlignment="1">
      <alignment wrapText="1"/>
    </xf>
    <xf numFmtId="0" fontId="16" fillId="0" borderId="0" xfId="0" applyFont="1" applyAlignment="1">
      <alignment wrapText="1"/>
    </xf>
    <xf numFmtId="0" fontId="11" fillId="0" borderId="0" xfId="0" applyFont="1" applyAlignment="1">
      <alignment horizontal="left" vertical="center" wrapText="1" indent="1"/>
    </xf>
    <xf numFmtId="0" fontId="11" fillId="0" borderId="0" xfId="0" applyFont="1" applyAlignment="1">
      <alignment horizontal="left" wrapText="1"/>
    </xf>
    <xf numFmtId="0" fontId="11" fillId="0" borderId="13" xfId="0" applyFont="1" applyBorder="1"/>
    <xf numFmtId="0" fontId="11" fillId="0" borderId="13" xfId="0" applyFont="1" applyBorder="1" applyAlignment="1">
      <alignment horizontal="center"/>
    </xf>
    <xf numFmtId="0" fontId="11" fillId="0" borderId="12" xfId="0" applyFont="1" applyBorder="1" applyAlignment="1">
      <alignment vertical="center"/>
    </xf>
    <xf numFmtId="0" fontId="11" fillId="0" borderId="5" xfId="0" applyFont="1" applyBorder="1" applyAlignment="1">
      <alignment horizontal="center"/>
    </xf>
    <xf numFmtId="0" fontId="11" fillId="0" borderId="21" xfId="0" applyFont="1" applyBorder="1"/>
    <xf numFmtId="0" fontId="11" fillId="0" borderId="22" xfId="0" applyFont="1" applyBorder="1"/>
    <xf numFmtId="0" fontId="13" fillId="0" borderId="21" xfId="2" applyBorder="1" applyAlignment="1" applyProtection="1">
      <alignment horizontal="centerContinuous" vertical="center"/>
    </xf>
    <xf numFmtId="0" fontId="11" fillId="0" borderId="0" xfId="0" applyFont="1" applyAlignment="1">
      <alignment horizontal="centerContinuous" vertical="center"/>
    </xf>
    <xf numFmtId="0" fontId="11" fillId="0" borderId="22" xfId="0" applyFont="1" applyBorder="1" applyAlignment="1">
      <alignment vertical="center"/>
    </xf>
    <xf numFmtId="0" fontId="11" fillId="0" borderId="1" xfId="0" applyFont="1" applyBorder="1" applyAlignment="1">
      <alignment vertical="center"/>
    </xf>
    <xf numFmtId="0" fontId="11" fillId="0" borderId="14" xfId="0" applyFont="1" applyBorder="1" applyAlignment="1">
      <alignment vertical="center"/>
    </xf>
    <xf numFmtId="0" fontId="11" fillId="0" borderId="11" xfId="0" applyFont="1" applyBorder="1" applyAlignment="1">
      <alignment vertical="center"/>
    </xf>
    <xf numFmtId="0" fontId="11" fillId="0" borderId="2" xfId="0" applyFont="1" applyBorder="1" applyAlignment="1">
      <alignment vertical="center"/>
    </xf>
    <xf numFmtId="0" fontId="14" fillId="0" borderId="23" xfId="3" applyBorder="1" applyAlignment="1" applyProtection="1">
      <alignment horizontal="left" vertical="center"/>
    </xf>
    <xf numFmtId="0" fontId="11" fillId="0" borderId="23" xfId="0" applyFont="1" applyBorder="1" applyAlignment="1">
      <alignment vertical="center"/>
    </xf>
    <xf numFmtId="0" fontId="11" fillId="0" borderId="23" xfId="0" applyFont="1" applyBorder="1" applyAlignment="1">
      <alignment vertical="center" wrapText="1"/>
    </xf>
    <xf numFmtId="0" fontId="14" fillId="0" borderId="23" xfId="3" applyBorder="1" applyAlignment="1" applyProtection="1">
      <alignment vertical="center"/>
    </xf>
    <xf numFmtId="0" fontId="11" fillId="0" borderId="1" xfId="0" applyFont="1" applyBorder="1" applyAlignment="1">
      <alignment horizontal="left"/>
    </xf>
    <xf numFmtId="0" fontId="11" fillId="0" borderId="25" xfId="0" applyFont="1" applyBorder="1"/>
    <xf numFmtId="0" fontId="11" fillId="0" borderId="2" xfId="0" applyFont="1" applyBorder="1" applyAlignment="1">
      <alignment horizontal="center"/>
    </xf>
    <xf numFmtId="0" fontId="9" fillId="0" borderId="2" xfId="0" applyFont="1" applyBorder="1" applyAlignment="1">
      <alignment horizontal="center"/>
    </xf>
    <xf numFmtId="0" fontId="11" fillId="0" borderId="3" xfId="0" applyFont="1" applyBorder="1" applyAlignment="1">
      <alignment horizontal="center"/>
    </xf>
    <xf numFmtId="0" fontId="9" fillId="0" borderId="3" xfId="0" applyFont="1" applyBorder="1" applyAlignment="1">
      <alignment horizontal="center"/>
    </xf>
    <xf numFmtId="42" fontId="11" fillId="0" borderId="6" xfId="0" applyNumberFormat="1" applyFont="1" applyBorder="1" applyAlignment="1">
      <alignment horizontal="right"/>
    </xf>
    <xf numFmtId="42" fontId="11" fillId="0" borderId="5" xfId="0" applyNumberFormat="1" applyFont="1" applyBorder="1" applyAlignment="1">
      <alignment horizontal="right"/>
    </xf>
    <xf numFmtId="0" fontId="16" fillId="0" borderId="0" xfId="0" applyFont="1" applyAlignment="1">
      <alignment horizontal="center"/>
    </xf>
    <xf numFmtId="0" fontId="11" fillId="0" borderId="15" xfId="0" applyFont="1" applyBorder="1" applyAlignment="1">
      <alignment horizontal="center"/>
    </xf>
    <xf numFmtId="0" fontId="11" fillId="0" borderId="1" xfId="0" applyFont="1" applyBorder="1" applyAlignment="1">
      <alignment horizontal="center"/>
    </xf>
    <xf numFmtId="0" fontId="11" fillId="0" borderId="11" xfId="0" applyFont="1" applyBorder="1"/>
    <xf numFmtId="0" fontId="14" fillId="0" borderId="0" xfId="3" applyBorder="1" applyAlignment="1" applyProtection="1">
      <alignment vertical="center"/>
    </xf>
    <xf numFmtId="0" fontId="10" fillId="0" borderId="0" xfId="0" applyFont="1" applyAlignment="1">
      <alignment vertical="top"/>
    </xf>
    <xf numFmtId="0" fontId="16" fillId="0" borderId="13" xfId="0" applyFont="1" applyBorder="1" applyAlignment="1">
      <alignment vertical="top"/>
    </xf>
    <xf numFmtId="0" fontId="16" fillId="0" borderId="15" xfId="0" applyFont="1" applyBorder="1" applyAlignment="1">
      <alignment vertical="top"/>
    </xf>
    <xf numFmtId="0" fontId="11" fillId="0" borderId="21" xfId="0" applyFont="1" applyBorder="1" applyAlignment="1">
      <alignment horizontal="center"/>
    </xf>
    <xf numFmtId="0" fontId="11" fillId="0" borderId="21" xfId="0" applyFont="1" applyBorder="1" applyAlignment="1">
      <alignment vertical="top" wrapText="1"/>
    </xf>
    <xf numFmtId="0" fontId="11" fillId="0" borderId="0" xfId="0" applyFont="1" applyAlignment="1">
      <alignment vertical="top" wrapText="1"/>
    </xf>
    <xf numFmtId="0" fontId="9" fillId="0" borderId="0" xfId="0" applyFont="1" applyAlignment="1">
      <alignment horizontal="left" vertical="top"/>
    </xf>
    <xf numFmtId="0" fontId="11" fillId="0" borderId="22" xfId="0" applyFont="1" applyBorder="1" applyAlignment="1">
      <alignment horizontal="center"/>
    </xf>
    <xf numFmtId="0" fontId="11" fillId="3" borderId="14" xfId="0" applyFont="1" applyFill="1" applyBorder="1" applyProtection="1">
      <protection locked="0"/>
    </xf>
    <xf numFmtId="0" fontId="11" fillId="0" borderId="2" xfId="0" applyFont="1" applyBorder="1" applyAlignment="1">
      <alignment horizontal="left"/>
    </xf>
    <xf numFmtId="0" fontId="24" fillId="5" borderId="33" xfId="0" applyFont="1" applyFill="1" applyBorder="1"/>
    <xf numFmtId="0" fontId="0" fillId="0" borderId="33" xfId="0" applyBorder="1"/>
    <xf numFmtId="0" fontId="11" fillId="0" borderId="33" xfId="0" applyFont="1" applyBorder="1"/>
    <xf numFmtId="0" fontId="0" fillId="0" borderId="34" xfId="0" applyBorder="1"/>
    <xf numFmtId="43" fontId="0" fillId="0" borderId="0" xfId="5" applyFont="1"/>
    <xf numFmtId="0" fontId="24" fillId="5" borderId="34" xfId="0" applyFont="1" applyFill="1" applyBorder="1"/>
    <xf numFmtId="0" fontId="24" fillId="5" borderId="35" xfId="0" applyFont="1" applyFill="1" applyBorder="1"/>
    <xf numFmtId="42" fontId="11" fillId="0" borderId="19" xfId="0" applyNumberFormat="1" applyFont="1" applyBorder="1" applyAlignment="1">
      <alignment horizontal="right"/>
    </xf>
    <xf numFmtId="42" fontId="0" fillId="0" borderId="0" xfId="0" applyNumberFormat="1"/>
    <xf numFmtId="44" fontId="0" fillId="0" borderId="0" xfId="0" applyNumberFormat="1"/>
    <xf numFmtId="0" fontId="23" fillId="0" borderId="0" xfId="0" applyFont="1"/>
    <xf numFmtId="43" fontId="23" fillId="0" borderId="0" xfId="5" applyFont="1"/>
    <xf numFmtId="0" fontId="24" fillId="0" borderId="0" xfId="0" applyFont="1" applyAlignment="1">
      <alignment horizontal="left"/>
    </xf>
    <xf numFmtId="0" fontId="25" fillId="0" borderId="0" xfId="1" applyFont="1" applyFill="1" applyAlignment="1" applyProtection="1"/>
    <xf numFmtId="0" fontId="11"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4" fillId="0" borderId="0" xfId="3" applyBorder="1" applyAlignment="1" applyProtection="1">
      <alignment horizontal="center" vertical="center"/>
    </xf>
    <xf numFmtId="49" fontId="11" fillId="0" borderId="1" xfId="0" applyNumberFormat="1" applyFont="1" applyBorder="1" applyAlignment="1">
      <alignment horizontal="center" wrapText="1"/>
    </xf>
    <xf numFmtId="49" fontId="11" fillId="0" borderId="13" xfId="0" applyNumberFormat="1" applyFont="1" applyBorder="1" applyAlignment="1">
      <alignment horizontal="center" vertical="center" wrapText="1"/>
    </xf>
    <xf numFmtId="49" fontId="11" fillId="0" borderId="12" xfId="0" applyNumberFormat="1" applyFont="1" applyBorder="1" applyAlignment="1">
      <alignment horizontal="center" wrapText="1"/>
    </xf>
    <xf numFmtId="0" fontId="11" fillId="0" borderId="1" xfId="0" applyFont="1" applyBorder="1" applyAlignment="1">
      <alignment horizontal="center" wrapText="1"/>
    </xf>
    <xf numFmtId="0" fontId="11" fillId="4" borderId="26" xfId="0" applyFont="1" applyFill="1" applyBorder="1" applyAlignment="1">
      <alignment horizontal="left" vertical="center" wrapText="1" indent="2"/>
    </xf>
    <xf numFmtId="0" fontId="11" fillId="4" borderId="27" xfId="0" applyFont="1" applyFill="1" applyBorder="1" applyAlignment="1">
      <alignment horizontal="left" vertical="center" wrapText="1" indent="2"/>
    </xf>
    <xf numFmtId="0" fontId="11" fillId="4" borderId="31" xfId="0" applyFont="1" applyFill="1" applyBorder="1" applyAlignment="1">
      <alignment horizontal="left" vertical="top" wrapText="1" indent="2"/>
    </xf>
    <xf numFmtId="0" fontId="0" fillId="4" borderId="32" xfId="0" applyFill="1" applyBorder="1" applyAlignment="1">
      <alignment horizontal="left" vertical="top" wrapText="1" indent="2"/>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3" borderId="21" xfId="0" applyFont="1" applyFill="1" applyBorder="1" applyAlignment="1" applyProtection="1">
      <alignment horizontal="left" vertical="top" wrapText="1"/>
      <protection locked="0"/>
    </xf>
    <xf numFmtId="0" fontId="11" fillId="3" borderId="0" xfId="0" applyFont="1" applyFill="1" applyAlignment="1" applyProtection="1">
      <alignment horizontal="left" vertical="top" wrapText="1"/>
      <protection locked="0"/>
    </xf>
    <xf numFmtId="0" fontId="11" fillId="3" borderId="22" xfId="0" applyFont="1" applyFill="1" applyBorder="1" applyAlignment="1" applyProtection="1">
      <alignment horizontal="left" vertical="top" wrapText="1"/>
      <protection locked="0"/>
    </xf>
    <xf numFmtId="0" fontId="11" fillId="3" borderId="14" xfId="0" applyFont="1" applyFill="1" applyBorder="1" applyAlignment="1" applyProtection="1">
      <alignment horizontal="left" vertical="top" wrapText="1"/>
      <protection locked="0"/>
    </xf>
    <xf numFmtId="0" fontId="11" fillId="3" borderId="11" xfId="0" applyFont="1" applyFill="1" applyBorder="1" applyAlignment="1" applyProtection="1">
      <alignment horizontal="left" vertical="top" wrapText="1"/>
      <protection locked="0"/>
    </xf>
    <xf numFmtId="0" fontId="11" fillId="3" borderId="20" xfId="0" applyFont="1" applyFill="1" applyBorder="1" applyAlignment="1" applyProtection="1">
      <alignment horizontal="left" vertical="top" wrapText="1"/>
      <protection locked="0"/>
    </xf>
    <xf numFmtId="0" fontId="11" fillId="3" borderId="14" xfId="0" applyFont="1" applyFill="1" applyBorder="1" applyAlignment="1" applyProtection="1">
      <alignment horizontal="center"/>
      <protection locked="0"/>
    </xf>
    <xf numFmtId="0" fontId="11" fillId="3" borderId="11" xfId="0" applyFont="1" applyFill="1" applyBorder="1" applyAlignment="1" applyProtection="1">
      <alignment horizontal="center"/>
      <protection locked="0"/>
    </xf>
    <xf numFmtId="49" fontId="11" fillId="3" borderId="14" xfId="0" applyNumberFormat="1" applyFont="1" applyFill="1" applyBorder="1" applyAlignment="1" applyProtection="1">
      <alignment horizontal="left"/>
      <protection locked="0"/>
    </xf>
    <xf numFmtId="49" fontId="11" fillId="3" borderId="20" xfId="0" applyNumberFormat="1" applyFont="1" applyFill="1" applyBorder="1" applyAlignment="1" applyProtection="1">
      <alignment horizontal="left"/>
      <protection locked="0"/>
    </xf>
    <xf numFmtId="0" fontId="16" fillId="0" borderId="0" xfId="0" applyFont="1" applyAlignment="1">
      <alignment horizontal="right"/>
    </xf>
    <xf numFmtId="0" fontId="11" fillId="3" borderId="20" xfId="0" applyFont="1" applyFill="1" applyBorder="1" applyAlignment="1" applyProtection="1">
      <alignment horizontal="center"/>
      <protection locked="0"/>
    </xf>
    <xf numFmtId="0" fontId="11" fillId="0" borderId="8" xfId="0" applyFont="1" applyBorder="1" applyAlignment="1">
      <alignment horizontal="left" wrapText="1"/>
    </xf>
    <xf numFmtId="0" fontId="11" fillId="0" borderId="24" xfId="0" applyFont="1" applyBorder="1" applyAlignment="1">
      <alignment horizontal="left" wrapText="1"/>
    </xf>
    <xf numFmtId="0" fontId="11" fillId="0" borderId="8" xfId="0" applyFont="1" applyBorder="1" applyAlignment="1">
      <alignment wrapText="1"/>
    </xf>
    <xf numFmtId="0" fontId="11" fillId="0" borderId="24" xfId="0" applyFont="1" applyBorder="1" applyAlignment="1">
      <alignment wrapText="1"/>
    </xf>
    <xf numFmtId="49" fontId="11" fillId="3" borderId="14" xfId="0" applyNumberFormat="1" applyFont="1" applyFill="1" applyBorder="1" applyAlignment="1" applyProtection="1">
      <alignment horizontal="center"/>
      <protection locked="0"/>
    </xf>
    <xf numFmtId="0" fontId="11" fillId="3" borderId="20" xfId="0" applyFont="1" applyFill="1" applyBorder="1" applyAlignment="1" applyProtection="1">
      <alignment horizontal="left"/>
      <protection locked="0"/>
    </xf>
  </cellXfs>
  <cellStyles count="6">
    <cellStyle name="Comma" xfId="5" builtinId="3"/>
    <cellStyle name="Heading 1" xfId="2" builtinId="16"/>
    <cellStyle name="Heading 2" xfId="3" builtinId="17"/>
    <cellStyle name="Heading 3" xfId="4" builtinId="18"/>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210104</xdr:colOff>
      <xdr:row>0</xdr:row>
      <xdr:rowOff>56029</xdr:rowOff>
    </xdr:from>
    <xdr:to>
      <xdr:col>0</xdr:col>
      <xdr:colOff>1933010</xdr:colOff>
      <xdr:row>2</xdr:row>
      <xdr:rowOff>85375</xdr:rowOff>
    </xdr:to>
    <xdr:pic>
      <xdr:nvPicPr>
        <xdr:cNvPr id="2" name="Picture 1" descr="Minnesota Department of Educatio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104" y="56029"/>
          <a:ext cx="1722906" cy="3991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38100</xdr:colOff>
          <xdr:row>3</xdr:row>
          <xdr:rowOff>0</xdr:rowOff>
        </xdr:from>
        <xdr:to>
          <xdr:col>9</xdr:col>
          <xdr:colOff>342900</xdr:colOff>
          <xdr:row>3</xdr:row>
          <xdr:rowOff>219075</xdr:rowOff>
        </xdr:to>
        <xdr:sp macro="" textlink="">
          <xdr:nvSpPr>
            <xdr:cNvPr id="1038" name="Check Box 14" descr="Check this box if Non-Home Country Report (to be sent to home county)."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xdr:row>
          <xdr:rowOff>123825</xdr:rowOff>
        </xdr:from>
        <xdr:to>
          <xdr:col>9</xdr:col>
          <xdr:colOff>333375</xdr:colOff>
          <xdr:row>4</xdr:row>
          <xdr:rowOff>342900</xdr:rowOff>
        </xdr:to>
        <xdr:sp macro="" textlink="">
          <xdr:nvSpPr>
            <xdr:cNvPr id="1046" name="Check Box 22" descr="Check this box if Combined Report (prepared by home county)."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1 Query from MSFS_Sync_Prod basic search" connectionId="1" xr16:uid="{00000000-0016-0000-0500-000000000000}" autoFormatId="16" applyNumberFormats="0" applyBorderFormats="0" applyFontFormats="0" applyPatternFormats="0" applyAlignmentFormats="0" applyWidthHeightFormats="0">
  <queryTableRefresh nextId="13">
    <queryTableFields count="12">
      <queryTableField id="1" name="DAT_YER" tableColumnId="1"/>
      <queryTableField id="2" name="DST_NUM" tableColumnId="2"/>
      <queryTableField id="3" name="DST_TYE" tableColumnId="3"/>
      <queryTableField id="4" name="REF_MKT_TOT_LVY" tableColumnId="4"/>
      <queryTableField id="5" name="GEN_RMV_TOT_CRT" tableColumnId="5"/>
      <queryTableField id="6" name="REF_TCP_TOT_LVY" tableColumnId="6"/>
      <queryTableField id="7" name="TAX_CPC_LVY_CRT" tableColumnId="7"/>
      <queryTableField id="8" name="CSE_LVY_CRT" tableColumnId="8"/>
      <queryTableField id="9" name="GDS_VTR_TOT_LVY" tableColumnId="9"/>
      <queryTableField id="10" name="GDS_OTH_TOT_LVY" tableColumnId="10"/>
      <queryTableField id="11" name="PVT_LVY_CRT" tableColumnId="11"/>
      <queryTableField id="12" name="PNO_LVY_CRT" tableColumnId="1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_1_Query_from_MSFS_Sync_Prod_basic_search" displayName="Table__1_Query_from_MSFS_Sync_Prod_basic_search" ref="A1:L330" tableType="queryTable" totalsRowShown="0">
  <autoFilter ref="A1:L330" xr:uid="{00000000-0009-0000-0100-000001000000}"/>
  <sortState xmlns:xlrd2="http://schemas.microsoft.com/office/spreadsheetml/2017/richdata2" ref="A2:L330">
    <sortCondition ref="B1:B330"/>
  </sortState>
  <tableColumns count="12">
    <tableColumn id="1" xr3:uid="{00000000-0010-0000-0000-000001000000}" uniqueName="1" name="DAT_YER" queryTableFieldId="1"/>
    <tableColumn id="2" xr3:uid="{00000000-0010-0000-0000-000002000000}" uniqueName="2" name="DST_NUM" queryTableFieldId="2"/>
    <tableColumn id="3" xr3:uid="{00000000-0010-0000-0000-000003000000}" uniqueName="3" name="DST_TYE" queryTableFieldId="3"/>
    <tableColumn id="4" xr3:uid="{00000000-0010-0000-0000-000004000000}" uniqueName="4" name="REF_MKT_TOT_LVY" queryTableFieldId="4"/>
    <tableColumn id="5" xr3:uid="{00000000-0010-0000-0000-000005000000}" uniqueName="5" name="GEN_RMV_TOT_CRT" queryTableFieldId="5"/>
    <tableColumn id="6" xr3:uid="{00000000-0010-0000-0000-000006000000}" uniqueName="6" name="REF_TCP_TOT_LVY" queryTableFieldId="6"/>
    <tableColumn id="7" xr3:uid="{00000000-0010-0000-0000-000007000000}" uniqueName="7" name="TAX_CPC_LVY_CRT" queryTableFieldId="7"/>
    <tableColumn id="8" xr3:uid="{00000000-0010-0000-0000-000008000000}" uniqueName="8" name="CSE_LVY_CRT" queryTableFieldId="8"/>
    <tableColumn id="9" xr3:uid="{00000000-0010-0000-0000-000009000000}" uniqueName="9" name="GDS_VTR_TOT_LVY" queryTableFieldId="9"/>
    <tableColumn id="10" xr3:uid="{00000000-0010-0000-0000-00000A000000}" uniqueName="10" name="GDS_OTH_TOT_LVY" queryTableFieldId="10"/>
    <tableColumn id="11" xr3:uid="{00000000-0010-0000-0000-00000B000000}" uniqueName="11" name="PVT_LVY_CRT" queryTableFieldId="11"/>
    <tableColumn id="12" xr3:uid="{00000000-0010-0000-0000-00000C000000}" uniqueName="12" name="PNO_LVY_CRT" queryTableFieldId="12"/>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mn.gov/MDE/dse/schfin/Levy/cty/"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43"/>
  <sheetViews>
    <sheetView showGridLines="0" workbookViewId="0"/>
  </sheetViews>
  <sheetFormatPr defaultColWidth="0" defaultRowHeight="15" zeroHeight="1" x14ac:dyDescent="0.2"/>
  <cols>
    <col min="1" max="1" width="128.7109375" style="66" customWidth="1"/>
    <col min="2" max="2" width="3" style="1" hidden="1"/>
    <col min="3" max="9" width="8.7109375" style="1" hidden="1"/>
    <col min="10" max="10" width="11.28515625" style="1" hidden="1"/>
    <col min="11" max="11" width="11.85546875" style="1" hidden="1"/>
    <col min="12" max="14" width="9.140625" style="1" hidden="1"/>
    <col min="15" max="15" width="87.7109375" style="7" hidden="1"/>
    <col min="16" max="16382" width="9.140625" style="1" hidden="1"/>
    <col min="16383" max="16383" width="4.85546875" style="1" hidden="1"/>
    <col min="16384" max="16384" width="1.42578125" style="1" hidden="1"/>
  </cols>
  <sheetData>
    <row r="1" spans="1:12" s="1" customFormat="1" ht="39.75" thickBot="1" x14ac:dyDescent="0.25">
      <c r="A1" s="60" t="s">
        <v>61</v>
      </c>
      <c r="B1" s="5"/>
      <c r="C1" s="5"/>
      <c r="D1" s="5"/>
      <c r="E1" s="5"/>
      <c r="F1" s="5"/>
      <c r="G1" s="5"/>
      <c r="H1" s="5"/>
      <c r="I1" s="5"/>
      <c r="J1" s="5"/>
      <c r="K1" s="5"/>
    </row>
    <row r="2" spans="1:12" s="1" customFormat="1" ht="38.25" customHeight="1" thickTop="1" x14ac:dyDescent="0.25">
      <c r="A2" s="61" t="s">
        <v>609</v>
      </c>
    </row>
    <row r="3" spans="1:12" s="1" customFormat="1" ht="118.5" customHeight="1" x14ac:dyDescent="0.25">
      <c r="A3" s="67" t="s">
        <v>610</v>
      </c>
      <c r="B3" s="2"/>
      <c r="C3" s="2"/>
      <c r="D3" s="2"/>
      <c r="E3" s="2"/>
      <c r="F3"/>
      <c r="G3"/>
      <c r="H3"/>
      <c r="I3"/>
      <c r="J3"/>
      <c r="K3"/>
    </row>
    <row r="4" spans="1:12" s="1" customFormat="1" ht="25.5" customHeight="1" x14ac:dyDescent="0.25">
      <c r="A4" s="22" t="s">
        <v>65</v>
      </c>
    </row>
    <row r="5" spans="1:12" s="1" customFormat="1" x14ac:dyDescent="0.25">
      <c r="A5" s="124" t="s">
        <v>36</v>
      </c>
    </row>
    <row r="6" spans="1:12" s="1" customFormat="1" ht="105" x14ac:dyDescent="0.25">
      <c r="A6" s="68" t="s">
        <v>611</v>
      </c>
      <c r="B6" s="2"/>
      <c r="C6" s="2"/>
      <c r="D6" s="2"/>
      <c r="E6" s="2"/>
      <c r="F6" s="2"/>
      <c r="G6"/>
      <c r="H6"/>
      <c r="I6"/>
      <c r="J6"/>
      <c r="K6"/>
    </row>
    <row r="7" spans="1:12" s="1" customFormat="1" ht="65.25" customHeight="1" x14ac:dyDescent="0.25">
      <c r="A7" s="68" t="s">
        <v>612</v>
      </c>
      <c r="B7" s="2"/>
      <c r="C7" s="2"/>
      <c r="D7"/>
      <c r="E7"/>
      <c r="F7"/>
      <c r="G7"/>
      <c r="H7"/>
      <c r="I7"/>
      <c r="J7"/>
      <c r="K7"/>
      <c r="L7"/>
    </row>
    <row r="8" spans="1:12" s="1" customFormat="1" ht="109.5" customHeight="1" x14ac:dyDescent="0.2">
      <c r="A8" s="69" t="s">
        <v>62</v>
      </c>
      <c r="L8"/>
    </row>
    <row r="9" spans="1:12" s="1" customFormat="1" ht="94.5" customHeight="1" x14ac:dyDescent="0.2">
      <c r="A9" s="63" t="s">
        <v>580</v>
      </c>
      <c r="G9" s="3"/>
      <c r="J9" s="4"/>
      <c r="K9"/>
      <c r="L9"/>
    </row>
    <row r="10" spans="1:12" s="1" customFormat="1" ht="45" x14ac:dyDescent="0.2">
      <c r="A10" s="63" t="s">
        <v>63</v>
      </c>
      <c r="G10"/>
      <c r="K10"/>
      <c r="L10"/>
    </row>
    <row r="11" spans="1:12" s="1" customFormat="1" ht="66" customHeight="1" x14ac:dyDescent="0.25">
      <c r="A11" s="68" t="s">
        <v>66</v>
      </c>
      <c r="G11"/>
      <c r="K11"/>
      <c r="L11"/>
    </row>
    <row r="12" spans="1:12" s="1" customFormat="1" ht="69" customHeight="1" x14ac:dyDescent="0.25">
      <c r="A12" s="68" t="s">
        <v>590</v>
      </c>
      <c r="C12"/>
      <c r="D12"/>
      <c r="E12"/>
      <c r="F12"/>
      <c r="G12"/>
    </row>
    <row r="13" spans="1:12" s="1" customFormat="1" ht="240" x14ac:dyDescent="0.25">
      <c r="A13" s="62" t="s">
        <v>601</v>
      </c>
      <c r="G13" s="3"/>
      <c r="K13"/>
      <c r="L13"/>
    </row>
    <row r="14" spans="1:12" s="1" customFormat="1" ht="90" x14ac:dyDescent="0.25">
      <c r="A14" s="62" t="s">
        <v>602</v>
      </c>
    </row>
    <row r="15" spans="1:12" s="1" customFormat="1" ht="198.75" customHeight="1" x14ac:dyDescent="0.25">
      <c r="A15" s="62" t="s">
        <v>613</v>
      </c>
    </row>
    <row r="16" spans="1:12" s="1" customFormat="1" ht="309" customHeight="1" x14ac:dyDescent="0.25">
      <c r="A16" s="62" t="s">
        <v>633</v>
      </c>
    </row>
    <row r="17" spans="1:15" ht="219.75" customHeight="1" x14ac:dyDescent="0.25">
      <c r="A17" s="62" t="s">
        <v>604</v>
      </c>
      <c r="O17" s="1"/>
    </row>
    <row r="18" spans="1:15" ht="336.75" customHeight="1" x14ac:dyDescent="0.25">
      <c r="A18" s="62" t="s">
        <v>614</v>
      </c>
      <c r="O18" s="1"/>
    </row>
    <row r="19" spans="1:15" ht="200.25" customHeight="1" x14ac:dyDescent="0.25">
      <c r="A19" s="62" t="s">
        <v>605</v>
      </c>
      <c r="O19" s="1"/>
    </row>
    <row r="20" spans="1:15" ht="105" x14ac:dyDescent="0.25">
      <c r="A20" s="70" t="s">
        <v>606</v>
      </c>
      <c r="O20" s="1"/>
    </row>
    <row r="21" spans="1:15" x14ac:dyDescent="0.2">
      <c r="A21" s="64" t="s">
        <v>64</v>
      </c>
      <c r="O21" s="1"/>
    </row>
    <row r="22" spans="1:15" ht="14.25" hidden="1" x14ac:dyDescent="0.2">
      <c r="A22" s="65"/>
      <c r="O22" s="6"/>
    </row>
    <row r="23" spans="1:15" ht="14.25" hidden="1" x14ac:dyDescent="0.2">
      <c r="A23" s="65"/>
      <c r="O23" s="6"/>
    </row>
    <row r="24" spans="1:15" ht="14.25" hidden="1" x14ac:dyDescent="0.2">
      <c r="A24" s="65"/>
      <c r="O24" s="6"/>
    </row>
    <row r="25" spans="1:15" hidden="1" x14ac:dyDescent="0.2">
      <c r="O25" s="6"/>
    </row>
    <row r="26" spans="1:15" hidden="1" x14ac:dyDescent="0.2">
      <c r="O26" s="6"/>
    </row>
    <row r="27" spans="1:15" hidden="1" x14ac:dyDescent="0.2">
      <c r="O27" s="6"/>
    </row>
    <row r="28" spans="1:15" hidden="1" x14ac:dyDescent="0.2">
      <c r="O28" s="6"/>
    </row>
    <row r="29" spans="1:15" hidden="1" x14ac:dyDescent="0.2">
      <c r="O29" s="6"/>
    </row>
    <row r="30" spans="1:15" hidden="1" x14ac:dyDescent="0.2">
      <c r="O30" s="6"/>
    </row>
    <row r="31" spans="1:15" hidden="1" x14ac:dyDescent="0.2">
      <c r="O31" s="6"/>
    </row>
    <row r="32" spans="1:15" hidden="1" x14ac:dyDescent="0.2">
      <c r="O32" s="6"/>
    </row>
    <row r="33" spans="15:15" hidden="1" x14ac:dyDescent="0.2">
      <c r="O33" s="6"/>
    </row>
    <row r="34" spans="15:15" hidden="1" x14ac:dyDescent="0.2">
      <c r="O34" s="6"/>
    </row>
    <row r="35" spans="15:15" hidden="1" x14ac:dyDescent="0.2">
      <c r="O35" s="6"/>
    </row>
    <row r="36" spans="15:15" hidden="1" x14ac:dyDescent="0.2">
      <c r="O36" s="6"/>
    </row>
    <row r="37" spans="15:15" hidden="1" x14ac:dyDescent="0.2">
      <c r="O37" s="6"/>
    </row>
    <row r="38" spans="15:15" hidden="1" x14ac:dyDescent="0.2">
      <c r="O38" s="6"/>
    </row>
    <row r="39" spans="15:15" hidden="1" x14ac:dyDescent="0.2">
      <c r="O39" s="6"/>
    </row>
    <row r="40" spans="15:15" hidden="1" x14ac:dyDescent="0.2">
      <c r="O40" s="6"/>
    </row>
    <row r="41" spans="15:15" hidden="1" x14ac:dyDescent="0.2">
      <c r="O41" s="6"/>
    </row>
    <row r="42" spans="15:15" hidden="1" x14ac:dyDescent="0.2">
      <c r="O42" s="6"/>
    </row>
    <row r="43" spans="15:15" hidden="1" x14ac:dyDescent="0.2">
      <c r="O43" s="6"/>
    </row>
  </sheetData>
  <phoneticPr fontId="1" type="noConversion"/>
  <hyperlinks>
    <hyperlink ref="A5" r:id="rId1" xr:uid="{00000000-0004-0000-0000-000000000000}"/>
  </hyperlinks>
  <pageMargins left="0.5" right="0.5" top="0.5" bottom="0.5" header="0.5" footer="0.4"/>
  <pageSetup orientation="portrait" r:id="rId2"/>
  <headerFooter alignWithMargins="0">
    <oddFooter>&amp;L&amp;"Times New Roman,Regular"&amp;9MDE, Program Finance&amp;C&amp;"Times New Roman,Regular"&amp;9&amp;P of &amp;N&amp;R&amp;"Times New Roman,Regular"&amp;9 12-01-09</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L61"/>
  <sheetViews>
    <sheetView showGridLines="0" tabSelected="1" zoomScale="85" zoomScaleNormal="85" workbookViewId="0">
      <selection activeCell="A38" sqref="A38"/>
    </sheetView>
  </sheetViews>
  <sheetFormatPr defaultColWidth="0" defaultRowHeight="15" zeroHeight="1" x14ac:dyDescent="0.25"/>
  <cols>
    <col min="1" max="1" width="39.42578125" style="9" customWidth="1"/>
    <col min="2" max="2" width="18.5703125" style="9" customWidth="1"/>
    <col min="3" max="3" width="26" style="9" bestFit="1" customWidth="1"/>
    <col min="4" max="4" width="15.42578125" style="9" customWidth="1"/>
    <col min="5" max="5" width="15.28515625" style="9" customWidth="1"/>
    <col min="6" max="6" width="16.28515625" style="9" bestFit="1" customWidth="1"/>
    <col min="7" max="8" width="15.7109375" style="9" customWidth="1"/>
    <col min="9" max="9" width="17.42578125" style="9" customWidth="1"/>
    <col min="10" max="10" width="17.5703125" style="9" bestFit="1" customWidth="1"/>
    <col min="11" max="11" width="25.7109375" style="108" customWidth="1"/>
    <col min="12" max="12" width="2" style="9" hidden="1" customWidth="1"/>
    <col min="13" max="22" width="43.85546875" style="9" hidden="1" customWidth="1"/>
    <col min="23" max="16384" width="43.85546875" style="9" hidden="1"/>
  </cols>
  <sheetData>
    <row r="1" spans="1:11" ht="12.75" customHeight="1" x14ac:dyDescent="0.25">
      <c r="A1" s="71"/>
      <c r="B1" s="23"/>
      <c r="C1" s="71" t="s">
        <v>24</v>
      </c>
      <c r="D1" s="44"/>
      <c r="E1" s="72"/>
      <c r="F1" s="50"/>
      <c r="G1" s="50"/>
      <c r="H1" s="50"/>
      <c r="I1" s="50"/>
      <c r="J1" s="73"/>
      <c r="K1" s="74" t="s">
        <v>587</v>
      </c>
    </row>
    <row r="2" spans="1:11" ht="16.5" customHeight="1" x14ac:dyDescent="0.25">
      <c r="A2" s="75"/>
      <c r="B2" s="76"/>
      <c r="C2" s="75" t="s">
        <v>582</v>
      </c>
      <c r="D2" s="76"/>
      <c r="E2" s="77" t="s">
        <v>588</v>
      </c>
      <c r="F2" s="78"/>
      <c r="G2" s="78"/>
      <c r="H2" s="78"/>
      <c r="I2" s="78"/>
      <c r="J2" s="79"/>
      <c r="K2" s="80" t="s">
        <v>586</v>
      </c>
    </row>
    <row r="3" spans="1:11" ht="11.25" customHeight="1" thickBot="1" x14ac:dyDescent="0.3">
      <c r="A3" s="27"/>
      <c r="B3" s="28"/>
      <c r="C3" s="27" t="s">
        <v>583</v>
      </c>
      <c r="D3" s="28"/>
      <c r="E3" s="81"/>
      <c r="F3" s="82"/>
      <c r="G3" s="82"/>
      <c r="H3" s="82"/>
      <c r="I3" s="82"/>
      <c r="J3" s="79"/>
      <c r="K3" s="83"/>
    </row>
    <row r="4" spans="1:11" ht="38.25" customHeight="1" thickTop="1" x14ac:dyDescent="0.25">
      <c r="A4" s="84" t="s">
        <v>39</v>
      </c>
      <c r="B4" s="85" t="s">
        <v>41</v>
      </c>
      <c r="C4" s="86"/>
      <c r="D4" s="86"/>
      <c r="E4" s="86"/>
      <c r="F4" s="86"/>
      <c r="G4" s="86"/>
      <c r="H4" s="86"/>
      <c r="I4" s="86"/>
      <c r="J4" s="135" t="s">
        <v>44</v>
      </c>
      <c r="K4" s="136"/>
    </row>
    <row r="5" spans="1:11" ht="36.75" customHeight="1" thickBot="1" x14ac:dyDescent="0.3">
      <c r="A5" s="87" t="s">
        <v>42</v>
      </c>
      <c r="B5" s="85"/>
      <c r="C5" s="85"/>
      <c r="D5" s="85"/>
      <c r="E5" s="85"/>
      <c r="F5" s="85"/>
      <c r="G5" s="85"/>
      <c r="H5" s="85"/>
      <c r="I5" s="85"/>
      <c r="J5" s="133" t="s">
        <v>45</v>
      </c>
      <c r="K5" s="134"/>
    </row>
    <row r="6" spans="1:11" ht="12.75" customHeight="1" thickTop="1" x14ac:dyDescent="0.25">
      <c r="A6" s="75" t="s">
        <v>67</v>
      </c>
      <c r="B6" s="71" t="s">
        <v>68</v>
      </c>
      <c r="C6" s="44"/>
      <c r="D6" s="23"/>
      <c r="E6" s="71" t="s">
        <v>0</v>
      </c>
      <c r="F6" s="23"/>
      <c r="G6" s="71" t="s">
        <v>69</v>
      </c>
      <c r="H6" s="23"/>
      <c r="I6" s="88" t="s">
        <v>1</v>
      </c>
      <c r="K6" s="89"/>
    </row>
    <row r="7" spans="1:11" ht="12.75" customHeight="1" x14ac:dyDescent="0.25">
      <c r="A7" s="109">
        <v>700</v>
      </c>
      <c r="B7" s="145" t="str">
        <f>VLOOKUP(A7,Contact!A:B,2,FALSE)</f>
        <v>HERMANTOWN PUBLIC SCHOOL DISTRICT</v>
      </c>
      <c r="C7" s="146"/>
      <c r="D7" s="150"/>
      <c r="E7" s="145" t="str">
        <f>VLOOKUP(A7,Contact!A:D,4,FALSE)</f>
        <v>St. Louis</v>
      </c>
      <c r="F7" s="146"/>
      <c r="G7" s="147"/>
      <c r="H7" s="148"/>
      <c r="I7" s="54"/>
      <c r="J7" s="22"/>
      <c r="K7" s="22"/>
    </row>
    <row r="8" spans="1:11" x14ac:dyDescent="0.25">
      <c r="K8" s="9"/>
    </row>
    <row r="9" spans="1:11" ht="16.5" customHeight="1" x14ac:dyDescent="0.25">
      <c r="A9" s="53" t="s">
        <v>603</v>
      </c>
      <c r="B9" s="10"/>
      <c r="C9" s="10"/>
      <c r="K9" s="11"/>
    </row>
    <row r="10" spans="1:11" ht="96.75" customHeight="1" thickBot="1" x14ac:dyDescent="0.3">
      <c r="A10" s="128" t="s">
        <v>46</v>
      </c>
      <c r="B10" s="125" t="s">
        <v>615</v>
      </c>
      <c r="C10" s="125" t="s">
        <v>616</v>
      </c>
      <c r="D10" s="125" t="s">
        <v>617</v>
      </c>
      <c r="E10" s="126" t="s">
        <v>618</v>
      </c>
      <c r="F10" s="126" t="s">
        <v>619</v>
      </c>
      <c r="G10" s="126" t="s">
        <v>620</v>
      </c>
      <c r="H10" s="126" t="s">
        <v>621</v>
      </c>
      <c r="I10" s="126" t="s">
        <v>622</v>
      </c>
      <c r="J10" s="126" t="s">
        <v>623</v>
      </c>
      <c r="K10" s="127" t="s">
        <v>624</v>
      </c>
    </row>
    <row r="11" spans="1:11" ht="18" customHeight="1" thickTop="1" x14ac:dyDescent="0.25">
      <c r="A11" s="12"/>
      <c r="B11" s="13"/>
      <c r="C11" s="13"/>
      <c r="D11" s="13"/>
      <c r="E11" s="14"/>
      <c r="F11" s="14"/>
      <c r="G11" s="14"/>
      <c r="H11" s="94">
        <f>SUM(B11:G11)</f>
        <v>0</v>
      </c>
      <c r="I11" s="14"/>
      <c r="J11" s="94">
        <f>SUM(H11:I11)</f>
        <v>0</v>
      </c>
      <c r="K11" s="15"/>
    </row>
    <row r="12" spans="1:11" ht="18" customHeight="1" x14ac:dyDescent="0.25">
      <c r="A12" s="16"/>
      <c r="B12" s="17"/>
      <c r="C12" s="13"/>
      <c r="D12" s="13"/>
      <c r="E12" s="17"/>
      <c r="F12" s="17"/>
      <c r="G12" s="17"/>
      <c r="H12" s="95">
        <f t="shared" ref="H12:H16" si="0">SUM(B12:G12)</f>
        <v>0</v>
      </c>
      <c r="I12" s="17"/>
      <c r="J12" s="95">
        <f>SUM(H12:I12)</f>
        <v>0</v>
      </c>
      <c r="K12" s="17"/>
    </row>
    <row r="13" spans="1:11" ht="18" customHeight="1" x14ac:dyDescent="0.25">
      <c r="A13" s="16"/>
      <c r="B13" s="17"/>
      <c r="C13" s="13"/>
      <c r="D13" s="13"/>
      <c r="E13" s="17"/>
      <c r="F13" s="17"/>
      <c r="G13" s="17"/>
      <c r="H13" s="95">
        <f t="shared" si="0"/>
        <v>0</v>
      </c>
      <c r="I13" s="17"/>
      <c r="J13" s="95">
        <f t="shared" ref="J13:J15" si="1">SUM(H13:I13)</f>
        <v>0</v>
      </c>
      <c r="K13" s="17"/>
    </row>
    <row r="14" spans="1:11" ht="18" customHeight="1" x14ac:dyDescent="0.25">
      <c r="A14" s="16"/>
      <c r="B14" s="17"/>
      <c r="C14" s="13"/>
      <c r="D14" s="13"/>
      <c r="E14" s="17"/>
      <c r="F14" s="17"/>
      <c r="G14" s="17"/>
      <c r="H14" s="95">
        <f t="shared" si="0"/>
        <v>0</v>
      </c>
      <c r="I14" s="17"/>
      <c r="J14" s="95">
        <f t="shared" si="1"/>
        <v>0</v>
      </c>
      <c r="K14" s="17"/>
    </row>
    <row r="15" spans="1:11" ht="18" customHeight="1" thickBot="1" x14ac:dyDescent="0.3">
      <c r="A15" s="18"/>
      <c r="B15" s="17"/>
      <c r="C15" s="13"/>
      <c r="D15" s="13"/>
      <c r="E15" s="17"/>
      <c r="F15" s="17"/>
      <c r="G15" s="17"/>
      <c r="H15" s="95">
        <f t="shared" si="0"/>
        <v>0</v>
      </c>
      <c r="I15" s="17"/>
      <c r="J15" s="95">
        <f t="shared" si="1"/>
        <v>0</v>
      </c>
      <c r="K15" s="17"/>
    </row>
    <row r="16" spans="1:11" ht="18" customHeight="1" thickTop="1" x14ac:dyDescent="0.25">
      <c r="A16" s="96" t="s">
        <v>57</v>
      </c>
      <c r="B16" s="94">
        <f t="shared" ref="B16:G16" si="2">SUM(B11:B15)</f>
        <v>0</v>
      </c>
      <c r="C16" s="94">
        <f t="shared" si="2"/>
        <v>0</v>
      </c>
      <c r="D16" s="94">
        <f t="shared" si="2"/>
        <v>0</v>
      </c>
      <c r="E16" s="94">
        <f t="shared" si="2"/>
        <v>0</v>
      </c>
      <c r="F16" s="94">
        <f t="shared" si="2"/>
        <v>0</v>
      </c>
      <c r="G16" s="94">
        <f t="shared" si="2"/>
        <v>0</v>
      </c>
      <c r="H16" s="94">
        <f t="shared" si="0"/>
        <v>0</v>
      </c>
      <c r="I16" s="94">
        <f>SUM(I11:I15)</f>
        <v>0</v>
      </c>
      <c r="J16" s="94">
        <f>SUM(H16+I16)</f>
        <v>0</v>
      </c>
      <c r="K16" s="94">
        <f>SUM(K11:K15)</f>
        <v>0</v>
      </c>
    </row>
    <row r="17" spans="1:11" x14ac:dyDescent="0.25">
      <c r="A17" s="97"/>
      <c r="B17" s="97"/>
      <c r="C17" s="97"/>
      <c r="D17" s="97"/>
      <c r="E17" s="97"/>
      <c r="F17" s="97"/>
      <c r="G17" s="97"/>
      <c r="H17" s="97"/>
      <c r="I17" s="97"/>
      <c r="J17" s="97"/>
      <c r="K17" s="97"/>
    </row>
    <row r="18" spans="1:11" ht="14.25" hidden="1" customHeight="1" x14ac:dyDescent="0.25">
      <c r="A18" s="53" t="s">
        <v>11</v>
      </c>
      <c r="B18" s="10"/>
      <c r="C18" s="10"/>
      <c r="K18" s="11"/>
    </row>
    <row r="19" spans="1:11" hidden="1" x14ac:dyDescent="0.25">
      <c r="A19" s="98"/>
      <c r="B19" s="24" t="s">
        <v>3</v>
      </c>
      <c r="C19" s="24" t="s">
        <v>4</v>
      </c>
      <c r="D19" s="24" t="s">
        <v>5</v>
      </c>
      <c r="E19" s="24" t="s">
        <v>607</v>
      </c>
      <c r="F19" s="24" t="s">
        <v>608</v>
      </c>
      <c r="G19" s="24" t="s">
        <v>58</v>
      </c>
      <c r="H19" s="24" t="s">
        <v>12</v>
      </c>
      <c r="I19" s="24" t="s">
        <v>13</v>
      </c>
      <c r="J19" s="24" t="s">
        <v>14</v>
      </c>
      <c r="K19" s="24" t="s">
        <v>18</v>
      </c>
    </row>
    <row r="20" spans="1:11" ht="59.25" hidden="1" customHeight="1" x14ac:dyDescent="0.25">
      <c r="A20" s="26" t="s">
        <v>46</v>
      </c>
      <c r="B20" s="26" t="s">
        <v>47</v>
      </c>
      <c r="C20" s="26" t="s">
        <v>48</v>
      </c>
      <c r="D20" s="26" t="s">
        <v>49</v>
      </c>
      <c r="E20" s="26" t="s">
        <v>50</v>
      </c>
      <c r="F20" s="26" t="s">
        <v>51</v>
      </c>
      <c r="G20" s="26" t="s">
        <v>52</v>
      </c>
      <c r="H20" s="26" t="s">
        <v>53</v>
      </c>
      <c r="I20" s="26" t="s">
        <v>54</v>
      </c>
      <c r="J20" s="26" t="s">
        <v>55</v>
      </c>
      <c r="K20" s="26" t="s">
        <v>56</v>
      </c>
    </row>
    <row r="21" spans="1:11" hidden="1" x14ac:dyDescent="0.25">
      <c r="A21" s="90"/>
      <c r="B21" s="91" t="s">
        <v>2</v>
      </c>
      <c r="C21" s="91" t="s">
        <v>2</v>
      </c>
      <c r="D21" s="91" t="s">
        <v>2</v>
      </c>
      <c r="E21" s="91" t="s">
        <v>2</v>
      </c>
      <c r="F21" s="91" t="s">
        <v>2</v>
      </c>
      <c r="G21" s="91" t="s">
        <v>2</v>
      </c>
      <c r="H21" s="91" t="s">
        <v>6</v>
      </c>
      <c r="I21" s="91" t="s">
        <v>2</v>
      </c>
      <c r="J21" s="91" t="s">
        <v>7</v>
      </c>
      <c r="K21" s="91" t="s">
        <v>2</v>
      </c>
    </row>
    <row r="22" spans="1:11" ht="15.75" hidden="1" thickBot="1" x14ac:dyDescent="0.3">
      <c r="A22" s="92"/>
      <c r="B22" s="93"/>
      <c r="C22" s="93" t="s">
        <v>17</v>
      </c>
      <c r="D22" s="93" t="s">
        <v>8</v>
      </c>
      <c r="E22" s="93"/>
      <c r="F22" s="93"/>
      <c r="G22" s="93"/>
      <c r="H22" s="93" t="s">
        <v>9</v>
      </c>
      <c r="I22" s="93"/>
      <c r="J22" s="93"/>
      <c r="K22" s="93" t="s">
        <v>10</v>
      </c>
    </row>
    <row r="23" spans="1:11" ht="18" hidden="1" customHeight="1" thickTop="1" x14ac:dyDescent="0.25">
      <c r="A23" s="19"/>
      <c r="B23" s="15"/>
      <c r="C23" s="15"/>
      <c r="D23" s="15"/>
      <c r="E23" s="15"/>
      <c r="F23" s="15"/>
      <c r="G23" s="15"/>
      <c r="H23" s="94">
        <f t="shared" ref="H23:H28" si="3">SUM(B23:G23)</f>
        <v>0</v>
      </c>
      <c r="I23" s="15"/>
      <c r="J23" s="94">
        <f>SUM(H23:I23)</f>
        <v>0</v>
      </c>
      <c r="K23" s="15"/>
    </row>
    <row r="24" spans="1:11" ht="18" hidden="1" customHeight="1" x14ac:dyDescent="0.25">
      <c r="A24" s="16"/>
      <c r="B24" s="17"/>
      <c r="C24" s="17"/>
      <c r="D24" s="17"/>
      <c r="E24" s="17"/>
      <c r="F24" s="17"/>
      <c r="G24" s="17"/>
      <c r="H24" s="95">
        <f t="shared" si="3"/>
        <v>0</v>
      </c>
      <c r="I24" s="17"/>
      <c r="J24" s="95">
        <f>SUM(H24:I24)</f>
        <v>0</v>
      </c>
      <c r="K24" s="17"/>
    </row>
    <row r="25" spans="1:11" ht="18" hidden="1" customHeight="1" x14ac:dyDescent="0.25">
      <c r="A25" s="16"/>
      <c r="B25" s="17"/>
      <c r="C25" s="17"/>
      <c r="D25" s="17"/>
      <c r="E25" s="17"/>
      <c r="F25" s="17"/>
      <c r="G25" s="17"/>
      <c r="H25" s="95">
        <f t="shared" si="3"/>
        <v>0</v>
      </c>
      <c r="I25" s="17"/>
      <c r="J25" s="95">
        <f t="shared" ref="J25:J27" si="4">SUM(H25:I25)</f>
        <v>0</v>
      </c>
      <c r="K25" s="17"/>
    </row>
    <row r="26" spans="1:11" ht="18" hidden="1" customHeight="1" x14ac:dyDescent="0.25">
      <c r="A26" s="16"/>
      <c r="B26" s="17"/>
      <c r="C26" s="17"/>
      <c r="D26" s="17"/>
      <c r="E26" s="17"/>
      <c r="F26" s="17"/>
      <c r="G26" s="17"/>
      <c r="H26" s="95">
        <f t="shared" si="3"/>
        <v>0</v>
      </c>
      <c r="I26" s="17"/>
      <c r="J26" s="95">
        <f t="shared" si="4"/>
        <v>0</v>
      </c>
      <c r="K26" s="17"/>
    </row>
    <row r="27" spans="1:11" ht="18" hidden="1" customHeight="1" thickBot="1" x14ac:dyDescent="0.3">
      <c r="A27" s="16"/>
      <c r="B27" s="17"/>
      <c r="C27" s="17"/>
      <c r="D27" s="17"/>
      <c r="E27" s="17"/>
      <c r="F27" s="17"/>
      <c r="G27" s="17"/>
      <c r="H27" s="95">
        <f t="shared" si="3"/>
        <v>0</v>
      </c>
      <c r="I27" s="17"/>
      <c r="J27" s="95">
        <f t="shared" si="4"/>
        <v>0</v>
      </c>
      <c r="K27" s="17"/>
    </row>
    <row r="28" spans="1:11" ht="18" hidden="1" customHeight="1" thickTop="1" x14ac:dyDescent="0.25">
      <c r="A28" s="96" t="s">
        <v>57</v>
      </c>
      <c r="B28" s="20">
        <f t="shared" ref="B28:G28" si="5">SUM(B23:B27)</f>
        <v>0</v>
      </c>
      <c r="C28" s="94">
        <f t="shared" si="5"/>
        <v>0</v>
      </c>
      <c r="D28" s="94">
        <f t="shared" si="5"/>
        <v>0</v>
      </c>
      <c r="E28" s="20">
        <f t="shared" si="5"/>
        <v>0</v>
      </c>
      <c r="F28" s="20">
        <f t="shared" si="5"/>
        <v>0</v>
      </c>
      <c r="G28" s="20">
        <f t="shared" si="5"/>
        <v>0</v>
      </c>
      <c r="H28" s="94">
        <f t="shared" si="3"/>
        <v>0</v>
      </c>
      <c r="I28" s="20">
        <f>SUM(I23:I27)</f>
        <v>0</v>
      </c>
      <c r="J28" s="118">
        <f>SUM(H28+I28)</f>
        <v>0</v>
      </c>
      <c r="K28" s="118">
        <f>SUM(K23:K27)</f>
        <v>0</v>
      </c>
    </row>
    <row r="29" spans="1:11" ht="7.5" hidden="1" customHeight="1" x14ac:dyDescent="0.25">
      <c r="A29" s="96"/>
      <c r="B29" s="21"/>
      <c r="C29" s="21"/>
      <c r="D29" s="21"/>
      <c r="E29" s="21"/>
      <c r="F29" s="21"/>
      <c r="G29" s="21"/>
      <c r="H29" s="21"/>
      <c r="I29" s="21"/>
      <c r="J29" s="21"/>
      <c r="K29" s="21"/>
    </row>
    <row r="30" spans="1:11" hidden="1" x14ac:dyDescent="0.25">
      <c r="J30" s="149" t="s">
        <v>25</v>
      </c>
      <c r="K30" s="149"/>
    </row>
    <row r="31" spans="1:11" ht="9" customHeight="1" x14ac:dyDescent="0.25">
      <c r="J31" s="96"/>
      <c r="K31" s="96"/>
    </row>
    <row r="32" spans="1:11" ht="11.25" customHeight="1" x14ac:dyDescent="0.25">
      <c r="A32" s="72"/>
      <c r="B32" s="44"/>
      <c r="C32" s="44"/>
      <c r="D32" s="44"/>
      <c r="E32" s="44"/>
      <c r="F32" s="44"/>
      <c r="G32" s="44"/>
      <c r="H32" s="44"/>
      <c r="I32" s="44"/>
      <c r="J32" s="23"/>
      <c r="K32" s="137" t="str">
        <f>K1</f>
        <v>ED-00119-47</v>
      </c>
    </row>
    <row r="33" spans="1:11" ht="11.25" customHeight="1" x14ac:dyDescent="0.25">
      <c r="A33" s="56" t="s">
        <v>589</v>
      </c>
      <c r="B33" s="22"/>
      <c r="C33" s="22"/>
      <c r="D33" s="22"/>
      <c r="E33" s="22"/>
      <c r="F33" s="22"/>
      <c r="G33" s="22"/>
      <c r="H33" s="22"/>
      <c r="I33" s="22"/>
      <c r="J33" s="76"/>
      <c r="K33" s="138"/>
    </row>
    <row r="34" spans="1:11" ht="11.25" customHeight="1" x14ac:dyDescent="0.25">
      <c r="A34" s="27"/>
      <c r="B34" s="99"/>
      <c r="C34" s="99"/>
      <c r="D34" s="99"/>
      <c r="E34" s="99"/>
      <c r="F34" s="99"/>
      <c r="G34" s="99"/>
      <c r="H34" s="99"/>
      <c r="I34" s="99"/>
      <c r="J34" s="28"/>
      <c r="K34" s="55" t="s">
        <v>15</v>
      </c>
    </row>
    <row r="35" spans="1:11" x14ac:dyDescent="0.25">
      <c r="A35" s="75" t="s">
        <v>67</v>
      </c>
      <c r="B35" s="71" t="s">
        <v>68</v>
      </c>
      <c r="C35" s="44"/>
      <c r="D35" s="23"/>
      <c r="E35" s="71" t="s">
        <v>0</v>
      </c>
      <c r="F35" s="23"/>
      <c r="G35" s="71" t="s">
        <v>69</v>
      </c>
      <c r="H35" s="23"/>
      <c r="I35" s="88" t="s">
        <v>1</v>
      </c>
      <c r="J35" s="23"/>
      <c r="K35" s="88"/>
    </row>
    <row r="36" spans="1:11" x14ac:dyDescent="0.25">
      <c r="A36" s="109">
        <f>A7</f>
        <v>700</v>
      </c>
      <c r="B36" s="155" t="str">
        <f>B7</f>
        <v>HERMANTOWN PUBLIC SCHOOL DISTRICT</v>
      </c>
      <c r="C36" s="146"/>
      <c r="D36" s="150" t="str">
        <f>B7</f>
        <v>HERMANTOWN PUBLIC SCHOOL DISTRICT</v>
      </c>
      <c r="E36" s="147" t="str">
        <f>E7</f>
        <v>St. Louis</v>
      </c>
      <c r="F36" s="156"/>
      <c r="G36" s="147">
        <f>G7</f>
        <v>0</v>
      </c>
      <c r="H36" s="156"/>
      <c r="I36" s="54">
        <f>I7</f>
        <v>0</v>
      </c>
      <c r="J36" s="28"/>
      <c r="K36" s="110"/>
    </row>
    <row r="37" spans="1:11" x14ac:dyDescent="0.25">
      <c r="A37" s="22"/>
      <c r="B37" s="22"/>
      <c r="C37" s="22"/>
      <c r="D37" s="22"/>
      <c r="E37" s="22"/>
      <c r="F37" s="22"/>
      <c r="G37" s="22"/>
      <c r="H37" s="22"/>
      <c r="I37" s="22"/>
      <c r="J37" s="22"/>
      <c r="K37" s="97"/>
    </row>
    <row r="38" spans="1:11" ht="90" x14ac:dyDescent="0.25">
      <c r="A38" s="100" t="s">
        <v>43</v>
      </c>
      <c r="B38" s="23"/>
      <c r="C38" s="129" t="s">
        <v>627</v>
      </c>
      <c r="D38" s="129" t="s">
        <v>625</v>
      </c>
      <c r="E38" s="129" t="s">
        <v>626</v>
      </c>
      <c r="F38" s="129" t="s">
        <v>628</v>
      </c>
      <c r="G38" s="130" t="s">
        <v>629</v>
      </c>
      <c r="H38" s="132" t="s">
        <v>630</v>
      </c>
      <c r="I38" s="131" t="s">
        <v>631</v>
      </c>
      <c r="J38" s="129" t="s">
        <v>632</v>
      </c>
      <c r="K38" s="9"/>
    </row>
    <row r="39" spans="1:11" hidden="1" x14ac:dyDescent="0.25">
      <c r="B39" s="25"/>
      <c r="C39" s="26"/>
      <c r="D39" s="26"/>
      <c r="E39" s="26"/>
      <c r="F39" s="26"/>
      <c r="G39" s="26"/>
      <c r="I39" s="26"/>
      <c r="J39" s="26"/>
      <c r="K39" s="9"/>
    </row>
    <row r="40" spans="1:11" hidden="1" x14ac:dyDescent="0.25">
      <c r="A40" s="27"/>
      <c r="B40" s="28"/>
      <c r="C40" s="8"/>
      <c r="D40" s="8"/>
      <c r="E40" s="8"/>
      <c r="F40" s="8"/>
      <c r="G40" s="8"/>
      <c r="H40" s="59"/>
      <c r="I40" s="8"/>
      <c r="J40" s="8"/>
      <c r="K40" s="9"/>
    </row>
    <row r="41" spans="1:11" ht="12.75" customHeight="1" x14ac:dyDescent="0.25">
      <c r="A41" s="123" t="s">
        <v>600</v>
      </c>
      <c r="B41" s="123" t="s">
        <v>600</v>
      </c>
      <c r="C41" s="123" t="s">
        <v>600</v>
      </c>
      <c r="D41" s="123" t="s">
        <v>600</v>
      </c>
      <c r="E41" s="123" t="s">
        <v>600</v>
      </c>
      <c r="F41" s="123" t="s">
        <v>600</v>
      </c>
      <c r="G41" s="123" t="s">
        <v>600</v>
      </c>
      <c r="H41" s="123" t="s">
        <v>600</v>
      </c>
      <c r="I41" s="123" t="s">
        <v>600</v>
      </c>
      <c r="J41" s="123" t="s">
        <v>600</v>
      </c>
      <c r="K41" s="11"/>
    </row>
    <row r="42" spans="1:11" ht="30" x14ac:dyDescent="0.25">
      <c r="A42" s="151" t="s">
        <v>592</v>
      </c>
      <c r="B42" s="152"/>
      <c r="C42" s="31">
        <f>IFERROR(VLOOKUP(A7,'Cert Values'!B:L,3,FALSE),0)</f>
        <v>0</v>
      </c>
      <c r="D42" s="31"/>
      <c r="E42" s="31"/>
      <c r="F42" s="32">
        <f t="shared" ref="F42:F43" si="6">SUM(C42:E42)</f>
        <v>0</v>
      </c>
      <c r="G42" s="33"/>
      <c r="H42" s="34" t="s">
        <v>26</v>
      </c>
      <c r="I42" s="35">
        <f>ROUND($K$16*G42/100,2)</f>
        <v>0</v>
      </c>
      <c r="J42" s="35">
        <f>IF(ABS(($K$16*G42/100)-F42)&gt;ABS($K$16*0.0000001),($K$16*G42/100)-F42,0)</f>
        <v>0</v>
      </c>
      <c r="K42" s="36" t="s">
        <v>19</v>
      </c>
    </row>
    <row r="43" spans="1:11" ht="32.25" customHeight="1" thickBot="1" x14ac:dyDescent="0.3">
      <c r="A43" s="57" t="s">
        <v>591</v>
      </c>
      <c r="B43" s="58"/>
      <c r="C43" s="37">
        <f>IFERROR(VLOOKUP(A7,'Cert Values'!B:L,4,FALSE),0)</f>
        <v>1891854.25</v>
      </c>
      <c r="D43" s="31"/>
      <c r="E43" s="31"/>
      <c r="F43" s="32">
        <f t="shared" si="6"/>
        <v>1891854.25</v>
      </c>
      <c r="G43" s="33"/>
      <c r="H43" s="34" t="s">
        <v>26</v>
      </c>
      <c r="I43" s="35">
        <f>ROUND($K$16*G43/100,2)</f>
        <v>0</v>
      </c>
      <c r="J43" s="35">
        <f>IF(ABS(($K$16*G43/100)-F43)&gt;ABS($K$16*0.0000001),($K$16*G43/100)-F43,0)</f>
        <v>-1891854.25</v>
      </c>
      <c r="K43" s="36" t="s">
        <v>19</v>
      </c>
    </row>
    <row r="44" spans="1:11" ht="28.5" customHeight="1" thickTop="1" x14ac:dyDescent="0.25">
      <c r="A44" s="39" t="s">
        <v>23</v>
      </c>
      <c r="B44" s="40"/>
      <c r="C44" s="41">
        <f>SUM(C42:C43)</f>
        <v>1891854.25</v>
      </c>
      <c r="D44" s="41">
        <f>SUM(D42:D43)</f>
        <v>0</v>
      </c>
      <c r="E44" s="41">
        <f>SUM(E42:E43)</f>
        <v>0</v>
      </c>
      <c r="F44" s="41">
        <f>SUM(F42:F43)</f>
        <v>1891854.25</v>
      </c>
      <c r="G44" s="42">
        <f>SUM(G42:G43)</f>
        <v>0</v>
      </c>
      <c r="H44" s="43" t="s">
        <v>34</v>
      </c>
      <c r="I44" s="41">
        <f>SUM(I42:I43)</f>
        <v>0</v>
      </c>
      <c r="J44" s="41">
        <f>SUM(J42:J43)</f>
        <v>-1891854.25</v>
      </c>
      <c r="K44" s="44"/>
    </row>
    <row r="45" spans="1:11" ht="12.75" customHeight="1" x14ac:dyDescent="0.25">
      <c r="A45" s="123" t="s">
        <v>600</v>
      </c>
      <c r="B45" s="123" t="s">
        <v>600</v>
      </c>
      <c r="C45" s="123" t="s">
        <v>600</v>
      </c>
      <c r="D45" s="123" t="s">
        <v>600</v>
      </c>
      <c r="E45" s="123" t="s">
        <v>600</v>
      </c>
      <c r="F45" s="123" t="s">
        <v>600</v>
      </c>
      <c r="G45" s="123" t="s">
        <v>600</v>
      </c>
      <c r="H45" s="123" t="s">
        <v>600</v>
      </c>
      <c r="I45" s="123" t="s">
        <v>600</v>
      </c>
      <c r="J45" s="123" t="s">
        <v>600</v>
      </c>
      <c r="K45" s="11"/>
    </row>
    <row r="46" spans="1:11" ht="30" x14ac:dyDescent="0.25">
      <c r="A46" s="153" t="s">
        <v>593</v>
      </c>
      <c r="B46" s="154"/>
      <c r="C46" s="31">
        <f>IFERROR(VLOOKUP(A7,'Cert Values'!B:L,5,FALSE),0)</f>
        <v>0</v>
      </c>
      <c r="D46" s="31"/>
      <c r="E46" s="31"/>
      <c r="F46" s="32">
        <f t="shared" ref="F46:F52" si="7">SUM(C46:E46)</f>
        <v>0</v>
      </c>
      <c r="G46" s="33"/>
      <c r="H46" s="34" t="s">
        <v>27</v>
      </c>
      <c r="I46" s="35">
        <f>ROUND($H$16*G46/100,2)</f>
        <v>0</v>
      </c>
      <c r="J46" s="35">
        <f>IF(ABS(($H$16*G46/100)-F46)&gt;ABS($H$16*0.00001),($H$16*G46/100)-F46,0)</f>
        <v>0</v>
      </c>
      <c r="K46" s="36" t="s">
        <v>20</v>
      </c>
    </row>
    <row r="47" spans="1:11" ht="30" x14ac:dyDescent="0.25">
      <c r="A47" s="29" t="s">
        <v>594</v>
      </c>
      <c r="B47" s="30"/>
      <c r="C47" s="31">
        <f>IFERROR(VLOOKUP(A7,'Cert Values'!B:L,6,FALSE),0)</f>
        <v>1335673.6599999999</v>
      </c>
      <c r="D47" s="31"/>
      <c r="E47" s="31"/>
      <c r="F47" s="32">
        <f t="shared" si="7"/>
        <v>1335673.6599999999</v>
      </c>
      <c r="G47" s="33"/>
      <c r="H47" s="34" t="s">
        <v>28</v>
      </c>
      <c r="I47" s="35">
        <f>ROUND($H$16*G47/100,2)</f>
        <v>0</v>
      </c>
      <c r="J47" s="35">
        <f>IF(ABS(($H$16*G47/100)-F47)&gt;ABS($H$16*0.00001),($H$16*G47/100)-F47,0)</f>
        <v>-1335673.6599999999</v>
      </c>
      <c r="K47" s="36" t="s">
        <v>20</v>
      </c>
    </row>
    <row r="48" spans="1:11" ht="30" x14ac:dyDescent="0.25">
      <c r="A48" s="29" t="s">
        <v>595</v>
      </c>
      <c r="B48" s="30"/>
      <c r="C48" s="31">
        <f>IFERROR(VLOOKUP(A7,'Cert Values'!B:L,7,FALSE),0)</f>
        <v>177693.59</v>
      </c>
      <c r="D48" s="31"/>
      <c r="E48" s="31"/>
      <c r="F48" s="32">
        <f t="shared" si="7"/>
        <v>177693.59</v>
      </c>
      <c r="G48" s="33"/>
      <c r="H48" s="34" t="s">
        <v>29</v>
      </c>
      <c r="I48" s="35">
        <f>ROUND($H$16*G48/100,2)</f>
        <v>0</v>
      </c>
      <c r="J48" s="35">
        <f>IF(ABS(($H$16*G48/100)-F48)&gt;ABS($H$16*0.00001),($H$16*G48/100)-F48,0)</f>
        <v>-177693.59</v>
      </c>
      <c r="K48" s="36" t="s">
        <v>20</v>
      </c>
    </row>
    <row r="49" spans="1:11" ht="30" x14ac:dyDescent="0.25">
      <c r="A49" s="29" t="s">
        <v>596</v>
      </c>
      <c r="B49" s="30"/>
      <c r="C49" s="31">
        <f>IFERROR(VLOOKUP(A7,'Cert Values'!B:L,8,FALSE),0)</f>
        <v>3162328.46</v>
      </c>
      <c r="D49" s="31"/>
      <c r="E49" s="31"/>
      <c r="F49" s="32">
        <f t="shared" si="7"/>
        <v>3162328.46</v>
      </c>
      <c r="G49" s="33"/>
      <c r="H49" s="34" t="s">
        <v>30</v>
      </c>
      <c r="I49" s="35">
        <f>ROUND(($H$16+$H$28)*G49/100,2)</f>
        <v>0</v>
      </c>
      <c r="J49" s="35">
        <f>IF(ABS((($H$16+$H$28)*G49/100)-F49)&gt;ABS(($H$16+$H$28)*0.00001),(($H$16+$H$28)*G49/100)-F49,0)</f>
        <v>-3162328.46</v>
      </c>
      <c r="K49" s="36" t="s">
        <v>21</v>
      </c>
    </row>
    <row r="50" spans="1:11" ht="30" x14ac:dyDescent="0.25">
      <c r="A50" s="29" t="s">
        <v>597</v>
      </c>
      <c r="B50" s="30"/>
      <c r="C50" s="31">
        <f>IFERROR(VLOOKUP(A7,'Cert Values'!B:L,9,FALSE),0)</f>
        <v>49464.66</v>
      </c>
      <c r="D50" s="31"/>
      <c r="E50" s="31"/>
      <c r="F50" s="32">
        <f t="shared" si="7"/>
        <v>49464.66</v>
      </c>
      <c r="G50" s="33"/>
      <c r="H50" s="34" t="s">
        <v>31</v>
      </c>
      <c r="I50" s="35">
        <f>ROUND(($H$16+$H$28)*G50/100,2)</f>
        <v>0</v>
      </c>
      <c r="J50" s="35">
        <f>IF(ABS((($H$16+$H$28)*G50/100)-F50)&gt;ABS(($H$16+$H$28)*0.00001),(($H$16+$H$28)*G50/100)-F50,0)</f>
        <v>-49464.66</v>
      </c>
      <c r="K50" s="36" t="s">
        <v>21</v>
      </c>
    </row>
    <row r="51" spans="1:11" ht="36" customHeight="1" x14ac:dyDescent="0.25">
      <c r="A51" s="153" t="s">
        <v>598</v>
      </c>
      <c r="B51" s="154"/>
      <c r="C51" s="31">
        <f>IFERROR(VLOOKUP(A7,'Cert Values'!B:L,10,FALSE),0)</f>
        <v>0</v>
      </c>
      <c r="D51" s="31"/>
      <c r="E51" s="31"/>
      <c r="F51" s="32">
        <f>SUM(C51:E51)</f>
        <v>0</v>
      </c>
      <c r="G51" s="33"/>
      <c r="H51" s="34" t="s">
        <v>32</v>
      </c>
      <c r="I51" s="35">
        <f>ROUND(($H$16+$H$28)*G51/100,2)</f>
        <v>0</v>
      </c>
      <c r="J51" s="35">
        <f>IF(ABS((($H$16+$H$28)*G51/100)-F51)&gt;ABS(($H$16+$H$28)*0.00001),(($H$16+$H$28)*G51/100)-F51,0)</f>
        <v>0</v>
      </c>
      <c r="K51" s="36" t="s">
        <v>21</v>
      </c>
    </row>
    <row r="52" spans="1:11" ht="30.75" thickBot="1" x14ac:dyDescent="0.3">
      <c r="A52" s="29" t="s">
        <v>599</v>
      </c>
      <c r="B52" s="30"/>
      <c r="C52" s="31">
        <f>IFERROR(VLOOKUP(A7,'Cert Values'!B:L,11,FALSE),0)</f>
        <v>0</v>
      </c>
      <c r="D52" s="31"/>
      <c r="E52" s="31"/>
      <c r="F52" s="32">
        <f t="shared" si="7"/>
        <v>0</v>
      </c>
      <c r="G52" s="33"/>
      <c r="H52" s="34" t="s">
        <v>33</v>
      </c>
      <c r="I52" s="35">
        <f>ROUND(($H$16+$H$28)*G52/100,2)</f>
        <v>0</v>
      </c>
      <c r="J52" s="35">
        <f>IF(ABS((($H$16+$H$28)*G52/100)-F52)&gt;ABS(($H$16+$H$28)*0.00001),(($H$16+$H$28)*G52/100)-F52,0)</f>
        <v>0</v>
      </c>
      <c r="K52" s="36" t="s">
        <v>21</v>
      </c>
    </row>
    <row r="53" spans="1:11" ht="25.5" customHeight="1" thickTop="1" thickBot="1" x14ac:dyDescent="0.3">
      <c r="A53" s="39" t="s">
        <v>59</v>
      </c>
      <c r="B53" s="40"/>
      <c r="C53" s="45">
        <f>SUM(C46:C52)</f>
        <v>4725160.37</v>
      </c>
      <c r="D53" s="41">
        <f>SUM(D46:D52)</f>
        <v>0</v>
      </c>
      <c r="E53" s="41">
        <f>SUM(E46:E52)</f>
        <v>0</v>
      </c>
      <c r="F53" s="41">
        <f>SUM(F46:F52)</f>
        <v>4725160.37</v>
      </c>
      <c r="G53" s="42">
        <f>SUM(G46:G52)</f>
        <v>0</v>
      </c>
      <c r="H53" s="43" t="s">
        <v>35</v>
      </c>
      <c r="I53" s="41">
        <f>SUM(I46:I52)</f>
        <v>0</v>
      </c>
      <c r="J53" s="46">
        <f>SUM(J46:J52)</f>
        <v>-4725160.37</v>
      </c>
      <c r="K53" s="97"/>
    </row>
    <row r="54" spans="1:11" ht="25.5" customHeight="1" thickTop="1" x14ac:dyDescent="0.25">
      <c r="A54" s="39" t="s">
        <v>60</v>
      </c>
      <c r="B54" s="40"/>
      <c r="C54" s="47">
        <f>SUM(C44+C53)</f>
        <v>6617014.6200000001</v>
      </c>
      <c r="D54" s="41">
        <f>SUM(D44+D53)</f>
        <v>0</v>
      </c>
      <c r="E54" s="41">
        <f>SUM(E44+E53)</f>
        <v>0</v>
      </c>
      <c r="F54" s="41">
        <f>SUM(F44+F53)</f>
        <v>6617014.6200000001</v>
      </c>
      <c r="G54" s="48"/>
      <c r="H54" s="49"/>
      <c r="I54" s="41">
        <f>SUM(I44+I53)</f>
        <v>0</v>
      </c>
      <c r="J54" s="41">
        <f>SUM(J44+J53)</f>
        <v>-6617014.6200000001</v>
      </c>
      <c r="K54" s="9"/>
    </row>
    <row r="55" spans="1:11" ht="25.5" customHeight="1" x14ac:dyDescent="0.25">
      <c r="A55" s="22"/>
      <c r="B55" s="50"/>
      <c r="C55" s="50"/>
      <c r="D55" s="22"/>
      <c r="E55" s="22"/>
      <c r="F55" s="22"/>
      <c r="H55" s="51" t="s">
        <v>38</v>
      </c>
      <c r="I55" s="31"/>
      <c r="K55" s="9"/>
    </row>
    <row r="56" spans="1:11" ht="25.5" customHeight="1" x14ac:dyDescent="0.25">
      <c r="A56" s="101" t="s">
        <v>37</v>
      </c>
      <c r="B56" s="64"/>
      <c r="C56" s="64"/>
      <c r="D56" s="64"/>
      <c r="E56" s="22"/>
      <c r="F56" s="22"/>
      <c r="H56" s="52" t="s">
        <v>16</v>
      </c>
      <c r="I56" s="38">
        <f>SUM(I54:I55)</f>
        <v>0</v>
      </c>
      <c r="K56" s="9"/>
    </row>
    <row r="57" spans="1:11" x14ac:dyDescent="0.25">
      <c r="A57" s="102" t="s">
        <v>22</v>
      </c>
      <c r="B57" s="103"/>
      <c r="C57" s="103"/>
      <c r="D57" s="97"/>
      <c r="E57" s="44"/>
      <c r="F57" s="44"/>
      <c r="G57" s="44"/>
      <c r="H57" s="44"/>
      <c r="I57" s="44"/>
      <c r="J57" s="44"/>
      <c r="K57" s="104"/>
    </row>
    <row r="58" spans="1:11" s="106" customFormat="1" ht="11.25" customHeight="1" x14ac:dyDescent="0.2">
      <c r="A58" s="139"/>
      <c r="B58" s="140"/>
      <c r="C58" s="140"/>
      <c r="D58" s="140"/>
      <c r="E58" s="140"/>
      <c r="F58" s="140"/>
      <c r="G58" s="140"/>
      <c r="H58" s="140"/>
      <c r="I58" s="140"/>
      <c r="J58" s="141"/>
      <c r="K58" s="105"/>
    </row>
    <row r="59" spans="1:11" s="106" customFormat="1" ht="11.25" customHeight="1" x14ac:dyDescent="0.2">
      <c r="A59" s="139"/>
      <c r="B59" s="140"/>
      <c r="C59" s="140"/>
      <c r="D59" s="140"/>
      <c r="E59" s="140"/>
      <c r="F59" s="140"/>
      <c r="G59" s="140"/>
      <c r="H59" s="140"/>
      <c r="I59" s="140"/>
      <c r="J59" s="141"/>
      <c r="K59" s="105"/>
    </row>
    <row r="60" spans="1:11" s="106" customFormat="1" ht="11.25" customHeight="1" x14ac:dyDescent="0.2">
      <c r="A60" s="142"/>
      <c r="B60" s="143"/>
      <c r="C60" s="143"/>
      <c r="D60" s="143"/>
      <c r="E60" s="143"/>
      <c r="F60" s="143"/>
      <c r="G60" s="143"/>
      <c r="H60" s="143"/>
      <c r="I60" s="143"/>
      <c r="J60" s="144"/>
      <c r="K60" s="105"/>
    </row>
    <row r="61" spans="1:11" x14ac:dyDescent="0.25">
      <c r="A61" s="107" t="s">
        <v>40</v>
      </c>
      <c r="K61" s="9"/>
    </row>
  </sheetData>
  <mergeCells count="14">
    <mergeCell ref="J5:K5"/>
    <mergeCell ref="J4:K4"/>
    <mergeCell ref="K32:K33"/>
    <mergeCell ref="A58:J60"/>
    <mergeCell ref="E7:F7"/>
    <mergeCell ref="G7:H7"/>
    <mergeCell ref="J30:K30"/>
    <mergeCell ref="B7:D7"/>
    <mergeCell ref="A42:B42"/>
    <mergeCell ref="A46:B46"/>
    <mergeCell ref="A51:B51"/>
    <mergeCell ref="B36:D36"/>
    <mergeCell ref="E36:F36"/>
    <mergeCell ref="G36:H36"/>
  </mergeCells>
  <phoneticPr fontId="1" type="noConversion"/>
  <dataValidations xWindow="596" yWindow="602" count="241">
    <dataValidation allowBlank="1" showInputMessage="1" showErrorMessage="1" prompt="County Auditor's Office Contact Person" sqref="B7:D7" xr:uid="{00000000-0002-0000-0100-000000000000}"/>
    <dataValidation allowBlank="1" showInputMessage="1" showErrorMessage="1" prompt="Telephone Number of County Auditor Contact" sqref="E7:F7" xr:uid="{00000000-0002-0000-0100-000001000000}"/>
    <dataValidation allowBlank="1" showInputMessage="1" showErrorMessage="1" prompt="County Name" sqref="G7:H7" xr:uid="{00000000-0002-0000-0100-000002000000}"/>
    <dataValidation allowBlank="1" showInputMessage="1" showErrorMessage="1" prompt="Date" sqref="I7" xr:uid="{00000000-0002-0000-0100-000003000000}"/>
    <dataValidation allowBlank="1" showInputMessage="1" showErrorMessage="1" prompt="If large differences exist, provide explanation below._x000a_Difference between Column 26 and Column 24 should be within rounding allowance." sqref="J39" xr:uid="{00000000-0002-0000-0100-000004000000}"/>
    <dataValidation allowBlank="1" showInputMessage="1" showErrorMessage="1" prompt="First county number for Valuation Excluding JOBZ (Job Opportunity Building Zones)" sqref="A11" xr:uid="{00000000-0002-0000-0100-000005000000}"/>
    <dataValidation allowBlank="1" showInputMessage="1" showErrorMessage="1" prompt="Second county number for Valuation Excluding JOBZ" sqref="A12" xr:uid="{00000000-0002-0000-0100-000006000000}"/>
    <dataValidation allowBlank="1" showInputMessage="1" showErrorMessage="1" prompt="Third county number for Valuation Excluding JOBZ" sqref="A13" xr:uid="{00000000-0002-0000-0100-000007000000}"/>
    <dataValidation allowBlank="1" showInputMessage="1" showErrorMessage="1" prompt="Fourth county number for Valuation Excluding JOBZ" sqref="A14" xr:uid="{00000000-0002-0000-0100-000008000000}"/>
    <dataValidation allowBlank="1" showInputMessage="1" showErrorMessage="1" prompt="Fifth county number for Valuation Excluding JOBZ" sqref="A15" xr:uid="{00000000-0002-0000-0100-000009000000}"/>
    <dataValidation allowBlank="1" showInputMessage="1" showErrorMessage="1" prompt="Column 1: Real Agriculture Net Tax Capacity (Dollars Only) Item number 60. For first county. Valuation Excluding JOBZ." sqref="B11" xr:uid="{00000000-0002-0000-0100-00000A000000}"/>
    <dataValidation allowBlank="1" showInputMessage="1" showErrorMessage="1" prompt="Column 1: Real Agriculture Net Tax Capacity (Dollars Only) Item number 60. For second county. Valuation excluding JOBZ." sqref="B12" xr:uid="{00000000-0002-0000-0100-00000B000000}"/>
    <dataValidation allowBlank="1" showInputMessage="1" showErrorMessage="1" prompt="Column 1: Real Agriculture Net Tax Capacity (Dollars Only) Item number 60. For third county. Valuation excluding JOBZ." sqref="B13" xr:uid="{00000000-0002-0000-0100-00000C000000}"/>
    <dataValidation allowBlank="1" showInputMessage="1" showErrorMessage="1" prompt="Column 1: Real Agriculture Net Tax Capacity (Dollars Only) Item number 60. For fourth county. Valuation excluding JOBZ." sqref="B14" xr:uid="{00000000-0002-0000-0100-00000D000000}"/>
    <dataValidation allowBlank="1" showInputMessage="1" showErrorMessage="1" prompt="Column 1: Real Agriculture Net Tax Capacity (Dollars Only) Item number 60. For fifth county. Valuation excluding JOBZ." sqref="B15" xr:uid="{00000000-0002-0000-0100-00000E000000}"/>
    <dataValidation allowBlank="1" showInputMessage="1" showErrorMessage="1" prompt="Total for column 1: Real Agriculture Net Tax Capacity (Dollars Only) Item Number 60. Valuation excluding JOBZ. This total is calculated for you." sqref="B16" xr:uid="{00000000-0002-0000-0100-00000F000000}"/>
    <dataValidation allowBlank="1" showInputMessage="1" showErrorMessage="1" prompt="Column 2: Real Non-Agriculture Net Tax Capacity (Dollars Only) Item number 70. For first county. Valuation excluding JOBZ." sqref="C11" xr:uid="{00000000-0002-0000-0100-000010000000}"/>
    <dataValidation allowBlank="1" showInputMessage="1" showErrorMessage="1" prompt="Column 2: Real Non-Agriculture Net Tax Capacity (Dollars Only) Item number 70. For second county. Valuation excluding JOBZ." sqref="C12" xr:uid="{00000000-0002-0000-0100-000011000000}"/>
    <dataValidation allowBlank="1" showInputMessage="1" showErrorMessage="1" prompt="Total for Column 2: Real Non-Agriculture Net Tax Capacity (Dollars Only) Item number 70. Valuation excluding JOBZ. This total is calculated for you." sqref="C16" xr:uid="{00000000-0002-0000-0100-000012000000}"/>
    <dataValidation allowBlank="1" showInputMessage="1" showErrorMessage="1" prompt="Column 2: Real Non-Agriculture Net Tax Capacity (Dollars Only) Item number 70. For third county. Valuation excluding JOBZ." sqref="C13" xr:uid="{00000000-0002-0000-0100-000013000000}"/>
    <dataValidation allowBlank="1" showInputMessage="1" showErrorMessage="1" prompt="Column 2: Real Non-Agriculture Net Tax Capacity (Dollars Only) Item number 70. For fourth county. Valuation excluding JOBZ." sqref="C14" xr:uid="{00000000-0002-0000-0100-000014000000}"/>
    <dataValidation allowBlank="1" showInputMessage="1" showErrorMessage="1" prompt="Column 2: Real Non-Agriculture Net Tax Capacity (Dollars Only) Item number 70. For fifth county. Valuation excluding JOBZ." sqref="C15" xr:uid="{00000000-0002-0000-0100-000015000000}"/>
    <dataValidation allowBlank="1" showInputMessage="1" showErrorMessage="1" prompt="Column 3: Peronal Net Tax Capacity (Dollars Only) Items Number 80 plus 90). For first county. Valuation excluding JOBZ." sqref="D11" xr:uid="{00000000-0002-0000-0100-000016000000}"/>
    <dataValidation allowBlank="1" showInputMessage="1" showErrorMessage="1" prompt="Column 3: Peronal Net Tax Capacity (Dollars Only) Items Number 80 plus 90). For second county. Valuation excluding JOBZ." sqref="D12" xr:uid="{00000000-0002-0000-0100-000017000000}"/>
    <dataValidation allowBlank="1" showInputMessage="1" showErrorMessage="1" prompt="Column 3: Peronal Net Tax Capacity (Dollars Only) Items Number 80 plus 90). For third county. Valuation excluding JOBZ." sqref="D13" xr:uid="{00000000-0002-0000-0100-000018000000}"/>
    <dataValidation allowBlank="1" showInputMessage="1" showErrorMessage="1" prompt="Column 3: Peronal Net Tax Capacity (Dollars Only) Items Number 80 plus 90). For fourth county. Valuation excluding JOBZ." sqref="D14" xr:uid="{00000000-0002-0000-0100-000019000000}"/>
    <dataValidation allowBlank="1" showInputMessage="1" showErrorMessage="1" prompt="Column 3: Peronal Net Tax Capacity (Dollars Only) Items Number 80 plus 90). For fifth county. Valuation excluding JOBZ." sqref="D15" xr:uid="{00000000-0002-0000-0100-00001A000000}"/>
    <dataValidation allowBlank="1" showInputMessage="1" showErrorMessage="1" prompt="Total for Column 3: Personal Net Tax Capacity (Dollars Only) Items Number 80 plus 90. Valuation excluding JOBZ. This total is calculated for you." sqref="D16" xr:uid="{00000000-0002-0000-0100-00001B000000}"/>
    <dataValidation type="whole" operator="lessThan" allowBlank="1" showInputMessage="1" showErrorMessage="1" error="Enter a negative amount. Dollars only." prompt="Column 4: Tax Increment Net Tax Capacity (Dollars Only) Item Number 120. For first county. Enter as negative amount. Valuation excluding JOBZ. " sqref="E11" xr:uid="{00000000-0002-0000-0100-00001C000000}">
      <formula1>1</formula1>
    </dataValidation>
    <dataValidation type="whole" operator="lessThan" allowBlank="1" showInputMessage="1" showErrorMessage="1" error="Enter a negative amount. Dollars only." prompt="Column 4: Tax Increment Net Tax Capacity (Dollars Only) Item Number 120. For second county. Enter as negative amount. Valuation excluding JOBZ." sqref="E12" xr:uid="{00000000-0002-0000-0100-00001D000000}">
      <formula1>1</formula1>
    </dataValidation>
    <dataValidation type="whole" operator="lessThan" allowBlank="1" showInputMessage="1" showErrorMessage="1" error="Enter a negative amount. Dollars only." prompt="Column 4: Tax Increment Net Tax Capacity (Dollars Only) Item Number 120. For third county. Enter as negative amount. Valuation excluding JOBZ." sqref="E13" xr:uid="{00000000-0002-0000-0100-00001E000000}">
      <formula1>1</formula1>
    </dataValidation>
    <dataValidation type="whole" operator="lessThan" allowBlank="1" showInputMessage="1" showErrorMessage="1" error="Enter a negative amount. Dollars only." prompt="Column 4: Tax Increment Net Tax Capacity (Dollars Only) Item Number 120. For fourth county. Enter as negative amount. Valuation excluding JOBZ." sqref="E14" xr:uid="{00000000-0002-0000-0100-00001F000000}">
      <formula1>1</formula1>
    </dataValidation>
    <dataValidation type="whole" operator="lessThan" allowBlank="1" showInputMessage="1" showErrorMessage="1" error="Enter a negative amount. Dollars only." prompt="Column 4: Tax Increment Net Tax Capacity (Dollars Only) Item Number 120. For fifth county. Enter as negative amount. Valuation excluding JOBZ." sqref="E15" xr:uid="{00000000-0002-0000-0100-000020000000}">
      <formula1>1</formula1>
    </dataValidation>
    <dataValidation allowBlank="1" showInputMessage="1" showErrorMessage="1" prompt="Total for Column 4: Tax Increment Net Tax Capacity (Dollars Only) Item Number 120. Valuation excluding JOBZ. This total is calculated for you." sqref="E16" xr:uid="{00000000-0002-0000-0100-000021000000}"/>
    <dataValidation type="whole" operator="lessThan" allowBlank="1" showInputMessage="1" showErrorMessage="1" error="Enter a negative amount. Dollars only." prompt="Column 5: 10 Percent of 200 Kilovolt Transmission lines (Dollars Only). Item Number 110. For first county. Enter as negative amount. Valuation excluding JOBZ." sqref="F11" xr:uid="{00000000-0002-0000-0100-000022000000}">
      <formula1>1</formula1>
    </dataValidation>
    <dataValidation type="whole" operator="lessThan" allowBlank="1" showInputMessage="1" showErrorMessage="1" error="Enter a negative amount. Dollars only." prompt="Column 5: 10 Percent of 200 Kilovolt Transmission lines (Dollars Only). Item Number 110. For second county. Enter as negative amount. Valuation excluding JOBZ." sqref="F12" xr:uid="{00000000-0002-0000-0100-000023000000}">
      <formula1>1</formula1>
    </dataValidation>
    <dataValidation type="whole" operator="lessThan" allowBlank="1" showInputMessage="1" showErrorMessage="1" error="Enter a negative amount. Dollars only." prompt="Column 5: 10 Percent of 200 Kilovolt Transmission lines (Dollars Only). Item Number 110. For third county. Enter as negative amount. Valuation excluding JOBZ." sqref="F13" xr:uid="{00000000-0002-0000-0100-000024000000}">
      <formula1>1</formula1>
    </dataValidation>
    <dataValidation type="whole" operator="lessThan" allowBlank="1" showInputMessage="1" showErrorMessage="1" error="Enter a negative amount. Dollars only." prompt="Column 5: 10 Percent of 200 Kilovolt Transmission lines (Dollars Only). Item Number 110. For fourth county. Enter as negative amount. Valuation excluding JOBZ." sqref="F14" xr:uid="{00000000-0002-0000-0100-000025000000}">
      <formula1>1</formula1>
    </dataValidation>
    <dataValidation type="whole" operator="lessThan" allowBlank="1" showInputMessage="1" showErrorMessage="1" error="Enter a negative amount. Dollars only." prompt="Column 5: 10 Percent of 200 Kilovolt Transmission lines (Dollars Only). Item Number 110. For fifth county. Enter as negative amount. Valuation excluding JOBZ." sqref="F15" xr:uid="{00000000-0002-0000-0100-000026000000}">
      <formula1>1</formula1>
    </dataValidation>
    <dataValidation allowBlank="1" showInputMessage="1" showErrorMessage="1" prompt="Total for Column 5: 10 Percent of 200 Kilovolt Transmission lines (Dollars Only). Item Number 110. Valuation excluding JOBZ. This total is calculated for you." sqref="F16" xr:uid="{00000000-0002-0000-0100-000027000000}"/>
    <dataValidation type="whole" operator="lessThan" allowBlank="1" showInputMessage="1" showErrorMessage="1" error="Enter a negative amount. Dollars only." prompt="Column 6: Final Contribution Net Tax Capacity (Dollars Only). Item Number 130. For first county. Enter as negative amount. Valuation excluding JOBZ." sqref="G11" xr:uid="{00000000-0002-0000-0100-000028000000}">
      <formula1>1</formula1>
    </dataValidation>
    <dataValidation type="whole" operator="lessThan" allowBlank="1" showInputMessage="1" showErrorMessage="1" error="Enter a negative amount. Dollars only." prompt="Column 6: Final Contribution Net Tax Capacity (Dollars Only). Item Number 130. For second county. Enter as negative amount. Valuation excluding JOBZ." sqref="G12" xr:uid="{00000000-0002-0000-0100-000029000000}">
      <formula1>1</formula1>
    </dataValidation>
    <dataValidation type="whole" operator="lessThan" allowBlank="1" showInputMessage="1" showErrorMessage="1" error="Enter a negative amount. Dollars only." prompt="Column 6: Final Contribution Net Tax Capacity (Dollars Only). Item Number 130. For third county. Enter as negative amount. Valuation excluding JOBZ." sqref="G13" xr:uid="{00000000-0002-0000-0100-00002A000000}">
      <formula1>1</formula1>
    </dataValidation>
    <dataValidation type="whole" operator="lessThan" allowBlank="1" showInputMessage="1" showErrorMessage="1" error="Enter a negative amount. Dollars only." prompt="Column 6: Final Contribution Net Tax Capacity (Dollars Only). Item Number 130. For fourth county. Enter as negative amount. Valuation excluding JOBZ." sqref="G14" xr:uid="{00000000-0002-0000-0100-00002B000000}">
      <formula1>1</formula1>
    </dataValidation>
    <dataValidation type="whole" operator="lessThan" allowBlank="1" showInputMessage="1" showErrorMessage="1" error="Enter a negative amount. Dollars only." prompt="Column 6: Final Contribution Net Tax Capacity (Dollars Only). Item Number 130. For fifth county. Enter as negative amount. Valuation excluding JOBZ." sqref="G15" xr:uid="{00000000-0002-0000-0100-00002C000000}">
      <formula1>1</formula1>
    </dataValidation>
    <dataValidation allowBlank="1" showInputMessage="1" showErrorMessage="1" prompt="Total for Column 6: Final Contribution Net Tax Capacity (Dollars Only). Item Number 130. Valuation excluding JOBZ. This total is calculated for you." sqref="G16" xr:uid="{00000000-0002-0000-0100-00002D000000}"/>
    <dataValidation allowBlank="1" showInputMessage="1" showErrorMessage="1" prompt="Column 7: Initial tax Rate Determination Value (Sum of Columns 1 through 6). Item Number 140. For first county. Valuation excluding JOBZ. This value is calculated for you." sqref="H11" xr:uid="{00000000-0002-0000-0100-00002E000000}"/>
    <dataValidation allowBlank="1" showInputMessage="1" showErrorMessage="1" prompt="Column 7: Initial tax Rate Determination Value (Sum of Columns 1 through 6). Item Number 140. For second county. Valuation excluding JOBZ. This value is calculated for you." sqref="H12" xr:uid="{00000000-0002-0000-0100-00002F000000}"/>
    <dataValidation allowBlank="1" showInputMessage="1" showErrorMessage="1" prompt="Column 7: Initial tax Rate Determination Value (Sum of Columns 1 through 6). Item Number 140. For third county. Valuation excluding JOBZ. This value is calculated for you." sqref="H13" xr:uid="{00000000-0002-0000-0100-000030000000}"/>
    <dataValidation allowBlank="1" showInputMessage="1" showErrorMessage="1" prompt="Column 7: Initial tax Rate Determination Value (Sum of Columns 1 through 6). Item Number 140. For fouth county. Valuation excluding JOBZ. This value is calculated for you." sqref="H14" xr:uid="{00000000-0002-0000-0100-000031000000}"/>
    <dataValidation allowBlank="1" showInputMessage="1" showErrorMessage="1" prompt="Column 7: Initial tax Rate Determination Value (Sum of Columns 1 through 6). Item Number 140. For fifth county. Valuation excluding JOBZ. This value is calculated for you." sqref="H15" xr:uid="{00000000-0002-0000-0100-000032000000}"/>
    <dataValidation allowBlank="1" showInputMessage="1" showErrorMessage="1" prompt="Total for Column 7: Initial tax Rate Determination Value (Sum of Columns 1 through 6). Item Number 140.  Valuation excluding JOBZ. This value is calculated for you." sqref="H16" xr:uid="{00000000-0002-0000-0100-000033000000}"/>
    <dataValidation allowBlank="1" showInputMessage="1" showErrorMessage="1" prompt="Column 8: Final Distribution Net Tax Capacity (Dollars Only). Item Number 150. For first county. Valuation excluding JOBZ. " sqref="I11" xr:uid="{00000000-0002-0000-0100-000034000000}"/>
    <dataValidation allowBlank="1" showInputMessage="1" showErrorMessage="1" prompt="Column 8: Final Distribution Net Tax Capacity (Dollars Only). Item Number 150. For second county. Valuation excluding JOBZ. " sqref="I12" xr:uid="{00000000-0002-0000-0100-000035000000}"/>
    <dataValidation allowBlank="1" showInputMessage="1" showErrorMessage="1" prompt="Column 8: Final Distribution Net Tax Capacity (Dollars Only). Item Number 150. For third county. Valuation excluding JOBZ. " sqref="I13" xr:uid="{00000000-0002-0000-0100-000036000000}"/>
    <dataValidation allowBlank="1" showInputMessage="1" showErrorMessage="1" prompt="Column 8: Final Distribution Net Tax Capacity (Dollars Only). Item Number 150. For fourth county. Valuation excluding JOBZ. " sqref="I14" xr:uid="{00000000-0002-0000-0100-000037000000}"/>
    <dataValidation allowBlank="1" showInputMessage="1" showErrorMessage="1" prompt="Column 8: Final Distribution Net Tax Capacity (Dollars Only). Item Number 150. For fifth county. Valuation excluding JOBZ. " sqref="I15" xr:uid="{00000000-0002-0000-0100-000038000000}"/>
    <dataValidation allowBlank="1" showInputMessage="1" showErrorMessage="1" prompt="Total for Column 8: Final Distribution Net Tax Capacity (Dollars Only). Item Number 150. Valuation excluding JOBZ. This total is calculated for you." sqref="I16" xr:uid="{00000000-0002-0000-0100-000039000000}"/>
    <dataValidation allowBlank="1" showInputMessage="1" showErrorMessage="1" prompt="Non-Home County Report (to be sent to home county)" sqref="J4:K4" xr:uid="{00000000-0002-0000-0100-00003A000000}"/>
    <dataValidation allowBlank="1" showInputMessage="1" showErrorMessage="1" prompt="Home County Report (combined from all counties)" sqref="J5:K5" xr:uid="{00000000-0002-0000-0100-00003B000000}"/>
    <dataValidation allowBlank="1" showInputMessage="1" showErrorMessage="1" prompt="Column 9: Total Taxable Net Tax Capacity (Columns 7 plus 8). For first county. Valuation excluding JOBZ. This value is calculated for you." sqref="J11" xr:uid="{00000000-0002-0000-0100-00003C000000}"/>
    <dataValidation allowBlank="1" showInputMessage="1" showErrorMessage="1" prompt="Column 9: Total Taxable Net Tax Capacity (Columns 7 plus 8). For second county. Valuation excluding JOBZ.  This value is calculated for you." sqref="J12" xr:uid="{00000000-0002-0000-0100-00003D000000}"/>
    <dataValidation allowBlank="1" showInputMessage="1" showErrorMessage="1" prompt="Column 9: Total Taxable Net Tax Capacity (Columns 7 plus 8). For third county. Valuation excluding JOBZ. This value is calculated for you." sqref="J13" xr:uid="{00000000-0002-0000-0100-00003E000000}"/>
    <dataValidation allowBlank="1" showInputMessage="1" showErrorMessage="1" prompt="Column 9: Total Taxable Net Tax Capacity (Columns 7 plus 8). For fourth county. Valuation excluding JOBZ. This value is calculated for you." sqref="J14" xr:uid="{00000000-0002-0000-0100-00003F000000}"/>
    <dataValidation allowBlank="1" showInputMessage="1" showErrorMessage="1" prompt="Column 9: Total Taxable Net Tax Capacity (Columns 7 plus 8). For fifth county. Valuation excluding JOBZ. This value is calculated for you." sqref="J15" xr:uid="{00000000-0002-0000-0100-000040000000}"/>
    <dataValidation allowBlank="1" showInputMessage="1" showErrorMessage="1" prompt="Total for Column 9: Total Taxable Net Tax Capacity (Columns 7 plus 8).  Valuation excluding JOBZ. This value is calculated for you." sqref="J16" xr:uid="{00000000-0002-0000-0100-000041000000}"/>
    <dataValidation allowBlank="1" showInputMessage="1" showErrorMessage="1" prompt="Column 10: School District Referendum Market Value (SD Ref MV). Dollars Only. Item Number 1925. For first county. Valuation excluding JOBZ. " sqref="K11" xr:uid="{00000000-0002-0000-0100-000042000000}"/>
    <dataValidation allowBlank="1" showInputMessage="1" showErrorMessage="1" prompt="Column 10: School District Referendum Market Value (SD Ref MV). Dollars Only. Item Number 1925. For second county. Valuation excluding JOBZ. " sqref="K12" xr:uid="{00000000-0002-0000-0100-000043000000}"/>
    <dataValidation allowBlank="1" showInputMessage="1" showErrorMessage="1" prompt="Column 10: School District Referendum Market Value (SD Ref MV). Dollars Only. Item Number 1925. For third county. Valuation excluding JOBZ. " sqref="K13" xr:uid="{00000000-0002-0000-0100-000044000000}"/>
    <dataValidation allowBlank="1" showInputMessage="1" showErrorMessage="1" prompt="Column 10: School District Referendum Market Value (SD Ref MV). Dollars Only. Item Number 1925. For fourth county. Valuation excluding JOBZ. " sqref="K14" xr:uid="{00000000-0002-0000-0100-000045000000}"/>
    <dataValidation allowBlank="1" showInputMessage="1" showErrorMessage="1" prompt="Column 10: School District Referendum Market Value (SD Ref MV). Dollars Only. Item Number 1925. For fifth county. Valuation excluding JOBZ. " sqref="K15" xr:uid="{00000000-0002-0000-0100-000046000000}"/>
    <dataValidation allowBlank="1" showInputMessage="1" showErrorMessage="1" prompt="Total of Column 10: School District Referendum Market Value (SD Ref MV). Dollars Only. Item Number 1925. Valuation excluding JOBZ. This total is calculated for you." sqref="K16" xr:uid="{00000000-0002-0000-0100-000047000000}"/>
    <dataValidation allowBlank="1" showInputMessage="1" showErrorMessage="1" prompt="First county number for JOBZ Valuation." sqref="A23" xr:uid="{00000000-0002-0000-0100-000048000000}"/>
    <dataValidation allowBlank="1" showInputMessage="1" showErrorMessage="1" prompt="Second county number for JOBZ Valuation." sqref="A24" xr:uid="{00000000-0002-0000-0100-000049000000}"/>
    <dataValidation allowBlank="1" showInputMessage="1" showErrorMessage="1" prompt="Third county number for JOBZ Valuation." sqref="A25" xr:uid="{00000000-0002-0000-0100-00004A000000}"/>
    <dataValidation allowBlank="1" showInputMessage="1" showErrorMessage="1" prompt="Fourth county number for JOBZ Valuation." sqref="A26" xr:uid="{00000000-0002-0000-0100-00004B000000}"/>
    <dataValidation allowBlank="1" showInputMessage="1" showErrorMessage="1" prompt="Fifth county number for JOBZ Valuation." sqref="A27" xr:uid="{00000000-0002-0000-0100-00004C000000}"/>
    <dataValidation allowBlank="1" showInputMessage="1" showErrorMessage="1" prompt="Column 11. Real Agriculture Net Tax Capacity (Dollars Only). JOBZ Valuation. For first county." sqref="B23" xr:uid="{00000000-0002-0000-0100-00004D000000}"/>
    <dataValidation allowBlank="1" showInputMessage="1" showErrorMessage="1" prompt="Column 11. Real Agriculture Net Tax Capacity (Dollars Only). JOBZ Valuation. For second county." sqref="B24" xr:uid="{00000000-0002-0000-0100-00004E000000}"/>
    <dataValidation allowBlank="1" showInputMessage="1" showErrorMessage="1" prompt="Column 11. Real Agriculture Net Tax Capacity (Dollars Only). JOBZ Valuation. For third county." sqref="B25" xr:uid="{00000000-0002-0000-0100-00004F000000}"/>
    <dataValidation allowBlank="1" showInputMessage="1" showErrorMessage="1" prompt="Column 11. Real Agriculture Net Tax Capacity (Dollars Only). JOBZ Valuation. For fourth county." sqref="B26" xr:uid="{00000000-0002-0000-0100-000050000000}"/>
    <dataValidation allowBlank="1" showInputMessage="1" showErrorMessage="1" prompt="Column 11. Real Agriculture Net Tax Capacity (Dollars Only). JOBZ Valuation. For fifth county." sqref="B27" xr:uid="{00000000-0002-0000-0100-000051000000}"/>
    <dataValidation allowBlank="1" showInputMessage="1" showErrorMessage="1" prompt="Total Column 11. Real Agriculture Net Tax Capacity (Dollars Only). JOBZ Valuation. This total is calculated for you." sqref="B28" xr:uid="{00000000-0002-0000-0100-000052000000}"/>
    <dataValidation allowBlank="1" showInputMessage="1" showErrorMessage="1" prompt="Column 12. Real Non-Agriculture Net Tax Capacity (Dollars Only). Item Number 75. JOBZ Valuation. For first county." sqref="C23" xr:uid="{00000000-0002-0000-0100-000053000000}"/>
    <dataValidation allowBlank="1" showInputMessage="1" showErrorMessage="1" prompt="Column 12. Real Non-Agriculture Net Tax Capacity (Dollars Only). Item Number 75. JOBZ Valuation. For second county." sqref="C24" xr:uid="{00000000-0002-0000-0100-000054000000}"/>
    <dataValidation allowBlank="1" showInputMessage="1" showErrorMessage="1" prompt="Column 12. Real Non-Agriculture Net Tax Capacity (Dollars Only). Item Number 75. JOBZ Valuation. For third county." sqref="C25" xr:uid="{00000000-0002-0000-0100-000055000000}"/>
    <dataValidation allowBlank="1" showInputMessage="1" showErrorMessage="1" prompt="Column 12. Real Non-Agriculture Net Tax Capacity (Dollars Only). Item Number 75. JOBZ Valuation. For fourth county." sqref="C26" xr:uid="{00000000-0002-0000-0100-000056000000}"/>
    <dataValidation allowBlank="1" showInputMessage="1" showErrorMessage="1" prompt="Column 12. Real Non-Agriculture Net Tax Capacity (Dollars Only). Item Number 75. JOBZ Valuation. For fifth county." sqref="C27" xr:uid="{00000000-0002-0000-0100-000057000000}"/>
    <dataValidation allowBlank="1" showInputMessage="1" showErrorMessage="1" prompt="Total for Column 12. Real Non-Agriculture Net Tax Capacity (Dollars Only). Item Number 75. JOBZ Valuation. This total is calculated for you." sqref="C28" xr:uid="{00000000-0002-0000-0100-000058000000}"/>
    <dataValidation allowBlank="1" showInputMessage="1" showErrorMessage="1" prompt="Column 13. Personal Net Tax Capacity (Dollars Only). Item Number 95. JOBZ Valuation. For first county." sqref="D23" xr:uid="{00000000-0002-0000-0100-000059000000}"/>
    <dataValidation allowBlank="1" showInputMessage="1" showErrorMessage="1" prompt="Column 13. Personal Net Tax Capacity (Dollars Only). Item Number 95. JOBZ Valuation. For second county." sqref="D24" xr:uid="{00000000-0002-0000-0100-00005A000000}"/>
    <dataValidation allowBlank="1" showInputMessage="1" showErrorMessage="1" prompt="Column 13. Personal Net Tax Capacity (Dollars Only). Item Number 95. JOBZ Valuation. For third county." sqref="D25" xr:uid="{00000000-0002-0000-0100-00005B000000}"/>
    <dataValidation allowBlank="1" showInputMessage="1" showErrorMessage="1" prompt="Column 13. Personal Net Tax Capacity (Dollars Only). Item Number 95. JOBZ Valuation. For fourth county." sqref="D26" xr:uid="{00000000-0002-0000-0100-00005C000000}"/>
    <dataValidation allowBlank="1" showInputMessage="1" showErrorMessage="1" prompt="Column 13. Personal Net Tax Capacity (Dollars Only). Item Number 95. JOBZ Valuation. For fifth county." sqref="D27" xr:uid="{00000000-0002-0000-0100-00005D000000}"/>
    <dataValidation allowBlank="1" showInputMessage="1" showErrorMessage="1" prompt="Total for Column 13. Personal Net Tax Capacity (Dollars Only). Item Number 95. JOBZ Valuation. This total is calculated for you." sqref="D28" xr:uid="{00000000-0002-0000-0100-00005E000000}"/>
    <dataValidation type="whole" operator="lessThan" allowBlank="1" showInputMessage="1" showErrorMessage="1" error="Enter a negative amount. Dollars only." prompt="Column 14. Tax Increment Net Tax Capacity (Dollars Only). JOBZ Valuation. For first county. Enter negative amount." sqref="E23" xr:uid="{00000000-0002-0000-0100-00005F000000}">
      <formula1>1</formula1>
    </dataValidation>
    <dataValidation type="whole" operator="lessThan" allowBlank="1" showInputMessage="1" showErrorMessage="1" error="Enter a negative amount. Dollars only." prompt="Column 14. Tax Increment Net Tax Capacity (Dollars Only). JOBZ Valuation. For second county. Enter negative amount." sqref="E24" xr:uid="{00000000-0002-0000-0100-000060000000}">
      <formula1>1</formula1>
    </dataValidation>
    <dataValidation type="whole" operator="lessThan" allowBlank="1" showInputMessage="1" showErrorMessage="1" error="Enter a negative amount. Dollars only." prompt="Column 14. Tax Increment Net Tax Capacity (Dollars Only). JOBZ Valuation. For third county. Enter negative amount." sqref="E25" xr:uid="{00000000-0002-0000-0100-000061000000}">
      <formula1>1</formula1>
    </dataValidation>
    <dataValidation type="whole" operator="lessThan" allowBlank="1" showInputMessage="1" showErrorMessage="1" error="Enter a negative amount. Dollars only." prompt="Column 14. Tax Increment Net Tax Capacity (Dollars Only). JOBZ Valuation. For fourth county. Enter negative amount." sqref="E26" xr:uid="{00000000-0002-0000-0100-000062000000}">
      <formula1>1</formula1>
    </dataValidation>
    <dataValidation type="whole" operator="lessThan" allowBlank="1" showInputMessage="1" showErrorMessage="1" error="Enter a negative amount. Dollars only." prompt="Column 14. Tax Increment Net Tax Capacity (Dollars Only). JOBZ Valuation. For fifth county. Enter negative amount." sqref="E27" xr:uid="{00000000-0002-0000-0100-000063000000}">
      <formula1>1</formula1>
    </dataValidation>
    <dataValidation allowBlank="1" showInputMessage="1" showErrorMessage="1" prompt="Total for Column 14. Tax Increment Net Tax Capacity (Dollars Only). JOBZ Valuation. This value is calculated for you." sqref="E28" xr:uid="{00000000-0002-0000-0100-000064000000}"/>
    <dataValidation type="whole" operator="lessThan" allowBlank="1" showInputMessage="1" showErrorMessage="1" error="Enter a negative amount. Dollars only." prompt="Column 15. 10 percent of 200 Kilovolt Translines (Dollars Only). JOBZ Valuation. For first county. Enter negative amount." sqref="F23" xr:uid="{00000000-0002-0000-0100-000065000000}">
      <formula1>1</formula1>
    </dataValidation>
    <dataValidation type="whole" operator="lessThan" allowBlank="1" showInputMessage="1" showErrorMessage="1" error="Enter a negative amount. Dollars only." prompt="Column 15. 10 percent of 200 Kilovolt Translines (Dollars Only). JOBZ Valuation. For second county. Enter negative amount." sqref="F24" xr:uid="{00000000-0002-0000-0100-000066000000}">
      <formula1>1</formula1>
    </dataValidation>
    <dataValidation type="whole" operator="lessThan" allowBlank="1" showInputMessage="1" showErrorMessage="1" error="Enter a negative amount. Dollars only." prompt="Column 15. 10 percent of 200 Kilovolt Translines (Dollars Only). JOBZ Valuation. For third county. Enter negative amount." sqref="F25" xr:uid="{00000000-0002-0000-0100-000067000000}">
      <formula1>1</formula1>
    </dataValidation>
    <dataValidation type="whole" operator="lessThan" allowBlank="1" showInputMessage="1" showErrorMessage="1" error="Enter a negative amount. Dollars only." prompt="Column 15. 10 percent of 200 Kilovolt Translines (Dollars Only). JOBZ Valuation. For fourth county. Enter negative amount." sqref="F26" xr:uid="{00000000-0002-0000-0100-000068000000}">
      <formula1>1</formula1>
    </dataValidation>
    <dataValidation type="whole" operator="lessThan" allowBlank="1" showInputMessage="1" showErrorMessage="1" error="Enter a negative amount. Dollars only." prompt="Column 15. 10 percent of 200 Kilovolt Translines (Dollars Only). JOBZ Valuation. For fifth county. Enter negative amount." sqref="F27" xr:uid="{00000000-0002-0000-0100-000069000000}">
      <formula1>1</formula1>
    </dataValidation>
    <dataValidation allowBlank="1" showInputMessage="1" showErrorMessage="1" prompt="Total of Column 15. 10 percent of 200 Kilovolt Translines (Dollars Only). JOBZ Valuation. This value is calculated for you." sqref="F28" xr:uid="{00000000-0002-0000-0100-00006A000000}"/>
    <dataValidation type="whole" operator="lessThan" allowBlank="1" showInputMessage="1" showErrorMessage="1" error="Enter a negative amount. Dollars only." prompt="Column 16. Final Contribution Net Tax Capacity (Dollars Only). JOBZ Valuation. For first county. Enter negative amount." sqref="G23" xr:uid="{00000000-0002-0000-0100-00006B000000}">
      <formula1>1</formula1>
    </dataValidation>
    <dataValidation type="whole" operator="lessThan" allowBlank="1" showInputMessage="1" showErrorMessage="1" error="Enter a negative amount. Dollars only." prompt="Column 16. Final Contribution Net Tax Capacity (Dollars Only). JOBZ Valuation. For second county. Enter negative amount." sqref="G24" xr:uid="{00000000-0002-0000-0100-00006C000000}">
      <formula1>1</formula1>
    </dataValidation>
    <dataValidation type="whole" operator="lessThan" allowBlank="1" showInputMessage="1" showErrorMessage="1" error="Enter a negative amount. Dollars only." prompt="Column 16. Final Contribution Net Tax Capacity (Dollars Only). JOBZ Valuation. For third county. Enter negative amount." sqref="G25" xr:uid="{00000000-0002-0000-0100-00006D000000}">
      <formula1>1</formula1>
    </dataValidation>
    <dataValidation type="whole" operator="lessThan" allowBlank="1" showInputMessage="1" showErrorMessage="1" error="Enter a negative amount. Dollars only." prompt="Column 16. Final Contribution Net Tax Capacity (Dollars Only). JOBZ Valuation. For fourth county. Enter negative amount." sqref="G26" xr:uid="{00000000-0002-0000-0100-00006E000000}">
      <formula1>1</formula1>
    </dataValidation>
    <dataValidation type="whole" operator="lessThan" allowBlank="1" showInputMessage="1" showErrorMessage="1" error="Enter a negative amount. Dollars only." prompt="Column 16. Final Contribution Net Tax Capacity (Dollars Only). JOBZ Valuation. For fifth county. Enter negative amount." sqref="G27" xr:uid="{00000000-0002-0000-0100-00006F000000}">
      <formula1>1</formula1>
    </dataValidation>
    <dataValidation allowBlank="1" showInputMessage="1" showErrorMessage="1" prompt="Total for Column 16. Final Contribution Net Tax Capacity (Dollars Only). JOBZ Valuation. This value is calculated for you." sqref="G28" xr:uid="{00000000-0002-0000-0100-000070000000}"/>
    <dataValidation allowBlank="1" showInputMessage="1" showErrorMessage="1" prompt="Column 17. Initial Tax Rate Determination Value (Sum of columns 11 through 16). Item Number 105. JOBZ Valuation. For first county. This value is calculated for you." sqref="H23" xr:uid="{00000000-0002-0000-0100-000071000000}"/>
    <dataValidation allowBlank="1" showInputMessage="1" showErrorMessage="1" prompt="Column 17. Initial Tax Rate Determination Value (Sum of columns 11 through 16). Item Number 105. JOBZ Valuation. For second county. This value is calculated for you." sqref="H24" xr:uid="{00000000-0002-0000-0100-000072000000}"/>
    <dataValidation allowBlank="1" showInputMessage="1" showErrorMessage="1" prompt="Column 17. Initial Tax Rate Determination Value (Sum of columns 11 through 16). Item Number 105. JOBZ Valuation. For third county. This value is calculated for you." sqref="H25" xr:uid="{00000000-0002-0000-0100-000073000000}"/>
    <dataValidation allowBlank="1" showInputMessage="1" showErrorMessage="1" prompt="Column 17. Initial Tax Rate Determination Value (Sum of columns 11 through 16). Item Number 105. JOBZ Valuation. For fourth county. This value is calculated for you." sqref="H26" xr:uid="{00000000-0002-0000-0100-000074000000}"/>
    <dataValidation allowBlank="1" showInputMessage="1" showErrorMessage="1" prompt="Column 17. Initial Tax Rate Determination Value (Sum of columns 11 through 16). Item Number 105. JOBZ Valuation. For fifth county. This value is calculated for you." sqref="H27" xr:uid="{00000000-0002-0000-0100-000075000000}"/>
    <dataValidation allowBlank="1" showInputMessage="1" showErrorMessage="1" prompt="Total of Column 17. Initial Tax Rate Determination Value (Sum of columns 11 through 16). Item Number 105. JOBZ Valuation. This value is calculated for you." sqref="H28" xr:uid="{00000000-0002-0000-0100-000076000000}"/>
    <dataValidation allowBlank="1" showInputMessage="1" showErrorMessage="1" prompt="Column 18. Final Distribution Net Tax Capacity (Dollars Only). JOBZ Valuation. For first county. " sqref="I23" xr:uid="{00000000-0002-0000-0100-000077000000}"/>
    <dataValidation allowBlank="1" showInputMessage="1" showErrorMessage="1" prompt="Column 18. Final Distribution Net Tax Capacity (Dollars Only). JOBZ Valuation. For second county. " sqref="I24" xr:uid="{00000000-0002-0000-0100-000078000000}"/>
    <dataValidation allowBlank="1" showInputMessage="1" showErrorMessage="1" prompt="Column 18. Final Distribution Net Tax Capacity (Dollars Only). JOBZ Valuation. For third county. " sqref="I25" xr:uid="{00000000-0002-0000-0100-000079000000}"/>
    <dataValidation allowBlank="1" showInputMessage="1" showErrorMessage="1" prompt="Column 18. Final Distribution Net Tax Capacity (Dollars Only). JOBZ Valuation. For fourth county. " sqref="I26" xr:uid="{00000000-0002-0000-0100-00007A000000}"/>
    <dataValidation allowBlank="1" showInputMessage="1" showErrorMessage="1" prompt="Column 18. Final Distribution Net Tax Capacity (Dollars Only). JOBZ Valuation. For fifth county. " sqref="I27" xr:uid="{00000000-0002-0000-0100-00007B000000}"/>
    <dataValidation allowBlank="1" showInputMessage="1" showErrorMessage="1" prompt="Total of Column 18. Final Distribution Net Tax Capacity (Dollars Only). JOBZ Valuation. This value is calculated for you." sqref="I28" xr:uid="{00000000-0002-0000-0100-00007C000000}"/>
    <dataValidation allowBlank="1" showInputMessage="1" showErrorMessage="1" prompt="Column 19. Total Taxable Net Tax Capacity (columns 17 plus 18). JOBZ Valuation. For first county. This value is calculated for you." sqref="J23" xr:uid="{00000000-0002-0000-0100-00007D000000}"/>
    <dataValidation allowBlank="1" showInputMessage="1" showErrorMessage="1" prompt="Column 19. Total Taxable Net Tax Capacity (columns 17 plus 18). JOBZ Valuation. For second county. This value is calculated for you." sqref="J24" xr:uid="{00000000-0002-0000-0100-00007E000000}"/>
    <dataValidation allowBlank="1" showInputMessage="1" showErrorMessage="1" prompt="Column 19. Total Taxable Net Tax Capacity (columns 17 plus 18). JOBZ Valuation. For third county. This value is calculated for you." sqref="J25" xr:uid="{00000000-0002-0000-0100-00007F000000}"/>
    <dataValidation allowBlank="1" showInputMessage="1" showErrorMessage="1" prompt="Column 19. Total Taxable Net Tax Capacity (columns 17 plus 18). JOBZ Valuation. For fourth county. This value is calculated for you." sqref="J26" xr:uid="{00000000-0002-0000-0100-000080000000}"/>
    <dataValidation allowBlank="1" showInputMessage="1" showErrorMessage="1" prompt="Column 19. Total Taxable Net Tax Capacity (columns 17 plus 18). JOBZ Valuation. For fifth county. This value is calculated for you." sqref="J27" xr:uid="{00000000-0002-0000-0100-000081000000}"/>
    <dataValidation allowBlank="1" showInputMessage="1" showErrorMessage="1" prompt="Total for Column 19. Total Taxable Net Tax Capacity (columns 17 plus 18). JOBZ Valuation. This value is calculated for you." sqref="J28" xr:uid="{00000000-0002-0000-0100-000082000000}"/>
    <dataValidation allowBlank="1" showInputMessage="1" showErrorMessage="1" prompt="Column 20. School District Referendum Market Value (SD Ref MV) (Dollars Only). Item Number 1926. JOBZ Valuation. For first county." sqref="K23" xr:uid="{00000000-0002-0000-0100-000083000000}"/>
    <dataValidation allowBlank="1" showInputMessage="1" showErrorMessage="1" prompt="Column 20. School District Referendum Market Value (SD Ref MV) (Dollars Only). Item Number 1926. JOBZ Valuation. For second county." sqref="K24" xr:uid="{00000000-0002-0000-0100-000084000000}"/>
    <dataValidation allowBlank="1" showInputMessage="1" showErrorMessage="1" prompt="Column 20. School District Referendum Market Value (SD Ref MV) (Dollars Only). Item Number 1926. JOBZ Valuation. For third county." sqref="K25" xr:uid="{00000000-0002-0000-0100-000085000000}"/>
    <dataValidation allowBlank="1" showInputMessage="1" showErrorMessage="1" prompt="Column 20. School District Referendum Market Value (SD Ref MV) (Dollars Only). Item Number 1926. JOBZ Valuation. For fourth county." sqref="K26" xr:uid="{00000000-0002-0000-0100-000086000000}"/>
    <dataValidation allowBlank="1" showInputMessage="1" showErrorMessage="1" prompt="Column 20. School District Referendum Market Value (SD Ref MV) (Dollars Only). Item Number 1926. JOBZ Valuation. For fifth county." sqref="K27" xr:uid="{00000000-0002-0000-0100-000087000000}"/>
    <dataValidation allowBlank="1" showInputMessage="1" showErrorMessage="1" prompt="Total Column 20. School District Referendum Market Value (SD Ref MV) (Dollars Only). Item Number 1926. JOBZ Valuation. This value is calculated for you." sqref="K28" xr:uid="{00000000-0002-0000-0100-000088000000}"/>
    <dataValidation allowBlank="1" showInputMessage="1" showErrorMessage="1" prompt="Explanation of differences if large differences exist. Differences between Column 26 Computed Levy and Column 24 Adjusted Levy should be within rounding allowance." sqref="A58:J60" xr:uid="{00000000-0002-0000-0100-000089000000}"/>
    <dataValidation allowBlank="1" showInputMessage="1" showErrorMessage="1" prompt="Column 21 Certified Levy (dollars and cents). 1. General referndum market value (RMV) voter JOBZ exempt." sqref="C42" xr:uid="{00000000-0002-0000-0100-00008A000000}"/>
    <dataValidation allowBlank="1" showInputMessage="1" showErrorMessage="1" prompt="Column 22 County auditor adjustment (dollars and cents). 1. General referndum market value (RMV) voter JOBZ exempt." sqref="D42" xr:uid="{00000000-0002-0000-0100-00008B000000}"/>
    <dataValidation type="decimal" operator="lessThan" allowBlank="1" showInputMessage="1" showErrorMessage="1" error="Enter a negative amount. Dollars and cents." prompt="Column 23 Fiscal Disparities Adjustment. (dollars and cents). 1. General referndum market value (RMV) voter JOBZ exempt. Enter a negative amount." sqref="E42" xr:uid="{00000000-0002-0000-0100-00008C000000}">
      <formula1>0.01</formula1>
    </dataValidation>
    <dataValidation allowBlank="1" showInputMessage="1" showErrorMessage="1" prompt="Column 25 Initial Tax Rate. 1. General referndum market value (RMV) voter JOBZ exempt." sqref="G42" xr:uid="{00000000-0002-0000-0100-00008D000000}"/>
    <dataValidation allowBlank="1" showInputMessage="1" showErrorMessage="1" prompt="2018 Prism fund code and base type of C01- RMV. 1. General referndum market value (RMV) voter JOBZ exempt. No entry required" sqref="H42" xr:uid="{00000000-0002-0000-0100-00008E000000}"/>
    <dataValidation allowBlank="1" showInputMessage="1" showErrorMessage="1" prompt="Column 26 Computed levy (dollars and cents). 1. General referndum market value (RMV) voter JOBZ exempt. This value is calculated for you." sqref="I42" xr:uid="{00000000-0002-0000-0100-00008F000000}"/>
    <dataValidation allowBlank="1" showInputMessage="1" showErrorMessage="1" prompt="Column 27 Difference (dollars and cents). 1. General referndum market value (RMV) voter JOBZ exempt. This value is calculated for you." sqref="J42" xr:uid="{00000000-0002-0000-0100-000090000000}"/>
    <dataValidation allowBlank="1" showInputMessage="1" showErrorMessage="1" prompt="(Column 10 times Column 25) minus Column 24 is the calculation used for the difference in column 27 for line 2. general RMV. Other. JOBZ exempt. No entry required." sqref="K43" xr:uid="{00000000-0002-0000-0100-000091000000}"/>
    <dataValidation allowBlank="1" showInputMessage="1" showErrorMessage="1" prompt="(Column 7 times Column 25) minus Column 24 is the calculation used for the difference in column 27 for line 6. community service NTC other. JOBZ exempt. No entry required." sqref="K48" xr:uid="{00000000-0002-0000-0100-000092000000}"/>
    <dataValidation allowBlank="1" showInputMessage="1" showErrorMessage="1" prompt="[(Columns 7 plus 17) times Column 25] minus Column 24 is the calculation used for the difference in column 27 for line 10. OPEB/Pension debt. Other. JOBZ non-exempt. No entry required." sqref="K52" xr:uid="{00000000-0002-0000-0100-000093000000}"/>
    <dataValidation allowBlank="1" showInputMessage="1" showErrorMessage="1" prompt="Column 21 Certified Levy (dollars and cents). 2. General RMV Other. JOBZ Exempt." sqref="C43" xr:uid="{00000000-0002-0000-0100-000094000000}"/>
    <dataValidation allowBlank="1" showInputMessage="1" showErrorMessage="1" prompt="Column 22 County auditor adjustment (dollars and cents). 2. General RMV Other JOBZ Exempt." sqref="D43" xr:uid="{00000000-0002-0000-0100-000095000000}"/>
    <dataValidation type="decimal" operator="lessThan" allowBlank="1" showInputMessage="1" showErrorMessage="1" error="Enter a negative amount. Dollars and cents." prompt="Column 23 Fiscal Disparities Adjustment. (dollars and cents).  2. General RMV Other JOBZ Exempt. Enter a negative amount." sqref="E43" xr:uid="{00000000-0002-0000-0100-000096000000}">
      <formula1>0.01</formula1>
    </dataValidation>
    <dataValidation allowBlank="1" showInputMessage="1" showErrorMessage="1" prompt="Column 25 Initial Tax Rate. 2. General RMV Other JOBZ Exempt." sqref="G43" xr:uid="{00000000-0002-0000-0100-000097000000}"/>
    <dataValidation allowBlank="1" showInputMessage="1" showErrorMessage="1" prompt="2018 Prism fund code and base type of C02-RMV. 2. General RMV Other JOBZ Exempt. No entry required" sqref="H43" xr:uid="{00000000-0002-0000-0100-000098000000}"/>
    <dataValidation allowBlank="1" showInputMessage="1" showErrorMessage="1" prompt="Column 26 Computed levy (dollars and cents). 2. General RMV Other JOBZ Exempt. This value is calculated for you." sqref="I43" xr:uid="{00000000-0002-0000-0100-000099000000}"/>
    <dataValidation allowBlank="1" showInputMessage="1" showErrorMessage="1" prompt="Column 27 Difference (dollars and cents). 2. General RMV Other JOBZ Exempt. This value is calculated for you." sqref="J43" xr:uid="{00000000-0002-0000-0100-00009A000000}"/>
    <dataValidation allowBlank="1" showInputMessage="1" showErrorMessage="1" prompt="Column 21 Certified Levy. (dollars and cents). Subtotal. Spread on school district referendum market value. This value is calculated for you." sqref="C44" xr:uid="{00000000-0002-0000-0100-00009B000000}"/>
    <dataValidation allowBlank="1" showInputMessage="1" showErrorMessage="1" prompt="Column 22 County Auditor Adjustment (dollars and cents). Subtotal. Spread on school district referendum market value. This value is calculated for you." sqref="D44" xr:uid="{00000000-0002-0000-0100-00009C000000}"/>
    <dataValidation allowBlank="1" showInputMessage="1" showErrorMessage="1" prompt="Column 23 Fiscal Disparitites Adjustments (dollars and cents) Negative amount. Subtotal. Spread on school district referendum market value. This value is calculated for you." sqref="E44" xr:uid="{00000000-0002-0000-0100-00009D000000}"/>
    <dataValidation allowBlank="1" showInputMessage="1" showErrorMessage="1" prompt="Column 24 Adjusted Levy. (Columns 21 plus 22 plus 23) Subtotal. Spread on school district referendum market value. This value is calculated for you." sqref="F44" xr:uid="{00000000-0002-0000-0100-00009E000000}"/>
    <dataValidation allowBlank="1" showInputMessage="1" showErrorMessage="1" prompt="Column 25. Initial Tax Rate. Subtotal. Spread on school district referendum market value. This value is calculated for you." sqref="G44" xr:uid="{00000000-0002-0000-0100-00009F000000}"/>
    <dataValidation allowBlank="1" showInputMessage="1" showErrorMessage="1" prompt="2018 Prism fund code and base type. Subtotal. Spread on school district referendum market value. Item number 2010. No entry required." sqref="H44" xr:uid="{00000000-0002-0000-0100-0000A0000000}"/>
    <dataValidation allowBlank="1" showInputMessage="1" showErrorMessage="1" prompt="Column 26. Computed Levy (dollars and cents). Subtotal. Spread on school district referendum market value. This value is calculated for you." sqref="I44" xr:uid="{00000000-0002-0000-0100-0000A1000000}"/>
    <dataValidation allowBlank="1" showInputMessage="1" showErrorMessage="1" prompt="Column 27. Difference (dollars and cents). Subtotal. Spread on school district referendum market value. This value is calculated for you." sqref="J44" xr:uid="{00000000-0002-0000-0100-0000A2000000}"/>
    <dataValidation allowBlank="1" showInputMessage="1" showErrorMessage="1" prompt="Column 21. Certified Levy (dollars and cents). 3. General Net Tax Capacity (NTC) Voter. JOBZ Exempt." sqref="C46" xr:uid="{00000000-0002-0000-0100-0000A3000000}"/>
    <dataValidation allowBlank="1" showInputMessage="1" showErrorMessage="1" prompt="Column 22 County Auditor Adjustment (dollars and cents). 3. General Net Tax Capacity (NTC) Voter. JOBZ Exempt." sqref="D46" xr:uid="{00000000-0002-0000-0100-0000A4000000}"/>
    <dataValidation type="decimal" operator="lessThan" allowBlank="1" showInputMessage="1" showErrorMessage="1" error="Enter a negative amount. Dollars and cents." prompt="Column 23 Fiscal Disparities Adjustment (dollars and cents). 3. General Net Tax Capacity (NTC) Voter. JOBZ Exempt. Enter a negative amount." sqref="E46" xr:uid="{00000000-0002-0000-0100-0000A5000000}">
      <formula1>0.01</formula1>
    </dataValidation>
    <dataValidation allowBlank="1" showInputMessage="1" showErrorMessage="1" prompt="Column 24 Adjusted Levy (columns 21 plus 22 plus 23). 3. General Net Tax Capacity (NTC) Voter. JOBZ Exempt. This value is calculated for you." sqref="F46 F42:F43" xr:uid="{00000000-0002-0000-0100-0000A6000000}"/>
    <dataValidation allowBlank="1" showInputMessage="1" showErrorMessage="1" prompt="Column 25 Initial Tax Rate. 3. General Net Tax Capacity (NTC) Voter. JOBZ Exempt." sqref="G46" xr:uid="{00000000-0002-0000-0100-0000A7000000}"/>
    <dataValidation allowBlank="1" showInputMessage="1" showErrorMessage="1" prompt="2018 Prism fund code and base type of C01-NTC. 3. General Net Tax Capacity (NTC) Voter. JOBZ Exempt. No entry required" sqref="H46" xr:uid="{00000000-0002-0000-0100-0000A8000000}"/>
    <dataValidation allowBlank="1" showInputMessage="1" showErrorMessage="1" prompt="Column 26. Computed Levy (dollars and cents). 3. General Net Tax Capacity (NTC) Voter. JOBZ Exempt." sqref="I46" xr:uid="{00000000-0002-0000-0100-0000A9000000}"/>
    <dataValidation allowBlank="1" showInputMessage="1" showErrorMessage="1" prompt="Column 27. Difference (dollars and cents) 3. General Net Tax Capacity (NTC) Voter. JOBZ Exempt." sqref="J46" xr:uid="{00000000-0002-0000-0100-0000AA000000}"/>
    <dataValidation allowBlank="1" showInputMessage="1" showErrorMessage="1" prompt="Column 21. Certified Levy (dollars and cents). 5. General NTC Other JOBZ Exempt." sqref="C47" xr:uid="{00000000-0002-0000-0100-0000AB000000}"/>
    <dataValidation allowBlank="1" showInputMessage="1" showErrorMessage="1" prompt="Column 22 County Auditor Adjustment (dollars and cents). 5. General NTC Other JOBZ Exempt." sqref="D47" xr:uid="{00000000-0002-0000-0100-0000AC000000}"/>
    <dataValidation type="decimal" operator="lessThan" allowBlank="1" showInputMessage="1" showErrorMessage="1" error="Enter a negative amount. Dollars and cents." prompt="Column 23 Fiscal Disparities Adjustment (dollars and cents). 5. General NTC Other JOBZ Exempt. Enter a negative amount." sqref="E47" xr:uid="{00000000-0002-0000-0100-0000AD000000}">
      <formula1>0.01</formula1>
    </dataValidation>
    <dataValidation allowBlank="1" showInputMessage="1" showErrorMessage="1" prompt="Column 24 Adjusted Levy (columns 21 plus 22 plus 23). 5. General NTC Other JOBZ Exempt. This value is calculated for you." sqref="F47" xr:uid="{00000000-0002-0000-0100-0000AE000000}"/>
    <dataValidation allowBlank="1" showInputMessage="1" showErrorMessage="1" prompt="Column 25 Initial Tax Rate. 5. General NTC Other JOBZ Exempt." sqref="G47" xr:uid="{00000000-0002-0000-0100-0000AF000000}"/>
    <dataValidation allowBlank="1" showInputMessage="1" showErrorMessage="1" prompt="2018 Prism Fund code and base type of C02-NTC. 5. General NTC Other JOBZ Exempt. No entry required." sqref="H47" xr:uid="{00000000-0002-0000-0100-0000B0000000}"/>
    <dataValidation allowBlank="1" showInputMessage="1" showErrorMessage="1" prompt="Column 26 Computed Levy (dollars and cents). 5. General NTC Other JOBZ Exempt. This value is calculated for you." sqref="I47" xr:uid="{00000000-0002-0000-0100-0000B1000000}"/>
    <dataValidation allowBlank="1" showInputMessage="1" showErrorMessage="1" prompt="Column 27 Difference (dollars and cents). 5. General NTC Other JOBZ Exempt. This value is calculated for you." sqref="J47" xr:uid="{00000000-0002-0000-0100-0000B2000000}"/>
    <dataValidation allowBlank="1" showInputMessage="1" showErrorMessage="1" prompt="Column 21. Certified Levy (dollars and cents). 6. Community Service NTC. Other. JOBZ Exempt." sqref="C48" xr:uid="{00000000-0002-0000-0100-0000B3000000}"/>
    <dataValidation allowBlank="1" showInputMessage="1" showErrorMessage="1" prompt="Column 22 County Auditor Adjustment (dollars and cents). 6. Community Service NTC. Other. JOBZ Exempt." sqref="D48" xr:uid="{00000000-0002-0000-0100-0000B4000000}"/>
    <dataValidation type="decimal" operator="lessThan" allowBlank="1" showInputMessage="1" showErrorMessage="1" error="Enter a negative amount. Dollars and cents." prompt="Column 23 Fiscal Disparities Adjustment (dollars and cents). 6. Community Service NTC. Other. JOBZ Exempt. Enter a negative amount." sqref="E48" xr:uid="{00000000-0002-0000-0100-0000B5000000}">
      <formula1>0.01</formula1>
    </dataValidation>
    <dataValidation allowBlank="1" showInputMessage="1" showErrorMessage="1" prompt="Column 24 Adjusted Levy (Columns 21 plus 22 plus 23). 6. Community Service NTC. Other. JOBZ Exempt. This value is calculated for you." sqref="F48" xr:uid="{00000000-0002-0000-0100-0000B6000000}"/>
    <dataValidation allowBlank="1" showInputMessage="1" showErrorMessage="1" prompt="Column 25 Initial Tax Rate. 6. Community Service NTC. Other. JOBZ Exempt." sqref="G48" xr:uid="{00000000-0002-0000-0100-0000B7000000}"/>
    <dataValidation allowBlank="1" showInputMessage="1" showErrorMessage="1" prompt="2018 Prism Fund code and base type of C07-NTC. 6. Community Service NTC. Other. JOBZ Exempt. No entry required." sqref="H48" xr:uid="{00000000-0002-0000-0100-0000B8000000}"/>
    <dataValidation allowBlank="1" showInputMessage="1" showErrorMessage="1" prompt="Column 26 Computed Levy (dollars and cents). 6. Community Service NTC. Other. JOBZ Exempt. This value is calcualted for you." sqref="I48" xr:uid="{00000000-0002-0000-0100-0000B9000000}"/>
    <dataValidation allowBlank="1" showInputMessage="1" showErrorMessage="1" prompt="Column 27 Difference (dolars and cents). 6. Community Service NTC. Other. JOBZ Exempt. This value is calcualted for you." sqref="J48" xr:uid="{00000000-0002-0000-0100-0000BA000000}"/>
    <dataValidation allowBlank="1" showInputMessage="1" showErrorMessage="1" prompt="Column 21 Certified Levy (dollars and cents). 7. General Debt Service Voter Approved. JOBZ non-exempt." sqref="C49" xr:uid="{00000000-0002-0000-0100-0000BB000000}"/>
    <dataValidation allowBlank="1" showInputMessage="1" showErrorMessage="1" prompt="Column 22 County Auditor Adjustment (dollars and cents). 7. General Debt Service Voter Approved. JOBZ non-exempt." sqref="D49" xr:uid="{00000000-0002-0000-0100-0000BC000000}"/>
    <dataValidation type="decimal" operator="lessThan" allowBlank="1" showInputMessage="1" showErrorMessage="1" error="Enter a negative amount. Dollars and cents." prompt="Column 23 Fiscal Disparitites Adjustment (dollars and cents). 7. General Debt Service Voter Approved. JOBZ non-exempt. Enter a negative amount." sqref="E49" xr:uid="{00000000-0002-0000-0100-0000BD000000}">
      <formula1>0.01</formula1>
    </dataValidation>
    <dataValidation allowBlank="1" showInputMessage="1" showErrorMessage="1" prompt="Column 24 Adjusted Levy (Columns 21 plus 22 plus 23). 7. General Debt Service Voter Approved. JOBZ non-exempt. This value is calculated for you." sqref="F49" xr:uid="{00000000-0002-0000-0100-0000BE000000}"/>
    <dataValidation allowBlank="1" showInputMessage="1" showErrorMessage="1" prompt="Column 25 Initial Tax Rate. 7. General Debt Service Voter Approved. JOBZ non-exempt." sqref="G49" xr:uid="{00000000-0002-0000-0100-0000BF000000}"/>
    <dataValidation allowBlank="1" showInputMessage="1" showErrorMessage="1" prompt="2018 Prism fund code and base type of C03-NTC. 7. General Debt Service Voter Approved. JOBZ non-exempt. No entry required." sqref="H49" xr:uid="{00000000-0002-0000-0100-0000C0000000}"/>
    <dataValidation allowBlank="1" showInputMessage="1" showErrorMessage="1" prompt="Column 26 Computed Levy (dollars and cents). 7. General Debt Service Voter Approved. JOBZ non-exempt. This value is calculated for you." sqref="I49" xr:uid="{00000000-0002-0000-0100-0000C1000000}"/>
    <dataValidation allowBlank="1" showInputMessage="1" showErrorMessage="1" prompt="Column 27 Difference (dollars and cents). 7. General Debt Service Voter Approved. JOBZ non-exempt. This value is calculated for you." sqref="J49" xr:uid="{00000000-0002-0000-0100-0000C2000000}"/>
    <dataValidation allowBlank="1" showInputMessage="1" showErrorMessage="1" prompt="Column 21 Certified Levy (dollars and cents). 8. General Debt Service. Other. JOBZ Non-Exempt." sqref="C50" xr:uid="{00000000-0002-0000-0100-0000C3000000}"/>
    <dataValidation allowBlank="1" showInputMessage="1" showErrorMessage="1" prompt="(Column 10 times Column 25) minus Column 24 is the calculation for the difference in column 27 for line 1. General referendum market value (RMV) voter. JOBZ Exempt. No entry required." sqref="K42" xr:uid="{00000000-0002-0000-0100-0000C4000000}"/>
    <dataValidation allowBlank="1" showInputMessage="1" showErrorMessage="1" prompt="(Column 7 times Column 25) minus Column 24 is the calculation used for the difference in column 27 for line 3. general net tax capacity (NTC). Voter. JOBZ exempt. No entry required." sqref="K46" xr:uid="{00000000-0002-0000-0100-0000C5000000}"/>
    <dataValidation allowBlank="1" showInputMessage="1" showErrorMessage="1" prompt="(Column 7 times Column 25) minus Column 24 is the calculation used for the difference in column 27 for line 5. general NTC. Other. JOBZ Exempt. No entry required." sqref="K47" xr:uid="{00000000-0002-0000-0100-0000C6000000}"/>
    <dataValidation allowBlank="1" showInputMessage="1" showErrorMessage="1" prompt="[(Columns 7 plus 17) times Column 25] minus Column 24 is the calculation used for the difference in column 27 for line 7 general debt service voter approved JOBZ non-exempt. No entry required." sqref="K49" xr:uid="{00000000-0002-0000-0100-0000C7000000}"/>
    <dataValidation allowBlank="1" showInputMessage="1" showErrorMessage="1" prompt="[(Columns 7 plus 17) times Column 25] minus Column 24 is the calculation used for the difference in column 27 for line 8. general debt service other JOBZ non-exempt. No entry required." sqref="K50" xr:uid="{00000000-0002-0000-0100-0000C8000000}"/>
    <dataValidation allowBlank="1" showInputMessage="1" showErrorMessage="1" prompt="[(Columns 7 plus 17) times Column 25] minus Column 24 is the calculation used for the difference in column 27 for line 9. other post employment benefits (OPEB)/pension debt voter approved. JOBZ non-exempt. No entry required." sqref="K51" xr:uid="{00000000-0002-0000-0100-0000C9000000}"/>
    <dataValidation allowBlank="1" showInputMessage="1" showErrorMessage="1" prompt="Column 22 County Auditor Adjustment (dollars and cents) 8. General Debt Service. Other. JOBZ Non-Exempt." sqref="D50" xr:uid="{00000000-0002-0000-0100-0000CA000000}"/>
    <dataValidation type="decimal" operator="lessThan" allowBlank="1" showInputMessage="1" showErrorMessage="1" error="Enter a negative amount. Dollars and cents." prompt="Column 23 Fiscal Disparities Adjustment (dollars and cents). 8. General Debt Service. Other. JOBZ Non-Exempt." sqref="E50" xr:uid="{00000000-0002-0000-0100-0000CB000000}">
      <formula1>0.01</formula1>
    </dataValidation>
    <dataValidation allowBlank="1" showInputMessage="1" showErrorMessage="1" prompt="Column 24 Adjusted Levy (Columns 21 plus 22 plus 23). 8. General Debt Service. Other. JOBZ Non-Exempt. This value is calculated for you." sqref="F50" xr:uid="{00000000-0002-0000-0100-0000CC000000}"/>
    <dataValidation allowBlank="1" showInputMessage="1" showErrorMessage="1" prompt="Column 25 Initial Tax Rate. 8. General Debt Service. Other. JOBZ Non-Exempt." sqref="G50" xr:uid="{00000000-0002-0000-0100-0000CD000000}"/>
    <dataValidation allowBlank="1" showInputMessage="1" showErrorMessage="1" prompt="2018 Prism fund code and base type of C04-NTC. 8. General Debt Service. Other. JOBZ Non-Exempt. No entry required." sqref="H50" xr:uid="{00000000-0002-0000-0100-0000CE000000}"/>
    <dataValidation allowBlank="1" showInputMessage="1" showErrorMessage="1" prompt="Column 26 Computed Levy (dollars and cents). 8. General Debt Service. Other. JOBZ Non-Exempt. This value is calculated for you." sqref="I50" xr:uid="{00000000-0002-0000-0100-0000CF000000}"/>
    <dataValidation allowBlank="1" showInputMessage="1" showErrorMessage="1" prompt="Column 27 Difference (dollars and cents) 8. General Debt Service. Other. JOBZ Non-Exempt. This value is calculated for you." sqref="J50" xr:uid="{00000000-0002-0000-0100-0000D0000000}"/>
    <dataValidation allowBlank="1" showInputMessage="1" showErrorMessage="1" prompt="Column 21 Certified Levy (dollars and cents). 9. Other post employment benefits (OPEB)/Pension Debt. Voter Approved. JOBZ Non-Exempt." sqref="C51" xr:uid="{00000000-0002-0000-0100-0000D1000000}"/>
    <dataValidation allowBlank="1" showInputMessage="1" showErrorMessage="1" prompt="Column 22 County Auditor Adjustments (dollars and cents).  9. Other post employment benefits (OPEB)/Pension Debt. Voter Approved. JOBZ Non-Exempt." sqref="D51" xr:uid="{00000000-0002-0000-0100-0000D2000000}"/>
    <dataValidation type="decimal" operator="lessThan" allowBlank="1" showInputMessage="1" showErrorMessage="1" error="Enter a negative amount. Dollars and cents." prompt="Column 23 Fiscal Disparities Adjustments (dollars and cents).  9. Other post employment benefits (OPEB)/Pension Debt. Voter Approved. JOBZ Non-Exempt. Enter a negative amount." sqref="E51" xr:uid="{00000000-0002-0000-0100-0000D3000000}">
      <formula1>0.01</formula1>
    </dataValidation>
    <dataValidation allowBlank="1" showInputMessage="1" showErrorMessage="1" prompt="Column 24 Adjusted Levy (Columns 21 plus 22 plus 23). 9. Other post employment benefits (OPEB)/Pension Debt. Voter Approved. JOBZ Non-Exempt. This value is calculated for you." sqref="F51" xr:uid="{00000000-0002-0000-0100-0000D4000000}"/>
    <dataValidation allowBlank="1" showInputMessage="1" showErrorMessage="1" prompt="Column 25 Initial Tax Rate. 9. Other post employment benefits (OPEB)/Pension Debt. Voter Approved. JOBZ Non-Exempt." sqref="G51" xr:uid="{00000000-0002-0000-0100-0000D5000000}"/>
    <dataValidation allowBlank="1" showInputMessage="1" showErrorMessage="1" prompt="2018 Prism fund code and base type of C05-NTC. 9. Other post employment benefits (OPEB)/Pension Debt. Voter Approved. JOBZ Non-Exempt. No entry required." sqref="H51" xr:uid="{00000000-0002-0000-0100-0000D6000000}"/>
    <dataValidation allowBlank="1" showInputMessage="1" showErrorMessage="1" prompt="Column 26 Computed Levy (dollars and cents). 9. Other post employment benefits (OPEB)/Pension Debt. Voter Approved. JOBZ Non-Exempt. This value is calculated for you." sqref="I51" xr:uid="{00000000-0002-0000-0100-0000D7000000}"/>
    <dataValidation allowBlank="1" showInputMessage="1" showErrorMessage="1" prompt="Column 27 Difference. 9. Other post employment benefits (OPEB)/Pension Debt. Voter Approved. JOBZ Non-Exempt. This value is calculated for you." sqref="J51" xr:uid="{00000000-0002-0000-0100-0000D8000000}"/>
    <dataValidation allowBlank="1" showInputMessage="1" showErrorMessage="1" prompt="Column 21. Certified Levy (dollars and cents). 10. OPEB/Pension Debt. Other. JOBZ Non-Exempt." sqref="C52" xr:uid="{00000000-0002-0000-0100-0000D9000000}"/>
    <dataValidation allowBlank="1" showInputMessage="1" showErrorMessage="1" prompt="Column 22 County Auditor Adjustment (dollars and cents). 10. OPEB/Pension Debt. Other. JOBZ Non-Exempt." sqref="D52" xr:uid="{00000000-0002-0000-0100-0000DA000000}"/>
    <dataValidation type="decimal" operator="lessThan" allowBlank="1" showInputMessage="1" showErrorMessage="1" error="Enter a negative amount. Dollars and cents." prompt="Column 23 Fiscal Disparities Adjustment (dollars and cents). 10. OPEB/Pension Debt. Other. JOBZ Non-Exempt. Enter a negative amount." sqref="E52" xr:uid="{00000000-0002-0000-0100-0000DB000000}">
      <formula1>0.01</formula1>
    </dataValidation>
    <dataValidation allowBlank="1" showInputMessage="1" showErrorMessage="1" prompt="Column 24 Adjusted Levy (Columns 21 plus 22 plus 23). 10. OPEB/Pension Debt. Other. JOBZ Non-Exempt. This value is calculated for you." sqref="F52" xr:uid="{00000000-0002-0000-0100-0000DC000000}"/>
    <dataValidation allowBlank="1" showInputMessage="1" showErrorMessage="1" prompt="Column 25 Initial Tax Rate. 10. OPEB/Pension Debt. Other. JOBZ Non-Exempt." sqref="G52" xr:uid="{00000000-0002-0000-0100-0000DD000000}"/>
    <dataValidation allowBlank="1" showInputMessage="1" showErrorMessage="1" prompt="2018 Prism fund code and base type of C06-NTC. 10. OPEB/Pension Debt. Other. JOBZ Non-Exempt. No entry required." sqref="H52" xr:uid="{00000000-0002-0000-0100-0000DE000000}"/>
    <dataValidation allowBlank="1" showInputMessage="1" showErrorMessage="1" prompt="Column 26 Computed Levy (dollars and cents). 10. OPEB/Pension Debt. Other. JOBZ Non-Exempt. This value is calculated for you." sqref="I52" xr:uid="{00000000-0002-0000-0100-0000DF000000}"/>
    <dataValidation allowBlank="1" showInputMessage="1" showErrorMessage="1" prompt="Column 27 Difference (dollars and cents). 10. OPEB/Pension Debt. Other. JOBZ Non-Exempt. This value is calculated for you." sqref="J52" xr:uid="{00000000-0002-0000-0100-0000E0000000}"/>
    <dataValidation allowBlank="1" showInputMessage="1" showErrorMessage="1" prompt="Column 21 Certified Levy Subtotal (spread on NTC). This subtotal is calculated for you." sqref="C53" xr:uid="{00000000-0002-0000-0100-0000E1000000}"/>
    <dataValidation allowBlank="1" showInputMessage="1" showErrorMessage="1" prompt="Column 22 County Auditor Adjustment Subtotal (spread on NTC). This subtotal is calculated for you." sqref="D53" xr:uid="{00000000-0002-0000-0100-0000E2000000}"/>
    <dataValidation allowBlank="1" showInputMessage="1" showErrorMessage="1" prompt="Column 23 Fiscal Disparities Adjustment Subtotal (spread on NTC). This subtotal is calculated for you." sqref="E53" xr:uid="{00000000-0002-0000-0100-0000E3000000}"/>
    <dataValidation allowBlank="1" showInputMessage="1" showErrorMessage="1" prompt="Column 24 Adjusted Levy Subtotal (spread on NTC). This subtotal is calculated for you." sqref="F53" xr:uid="{00000000-0002-0000-0100-0000E4000000}"/>
    <dataValidation allowBlank="1" showInputMessage="1" showErrorMessage="1" prompt="Column 25 Initial Tax Rate Subtotal (spread on NTC). This subtotal is calculated for you." sqref="G53" xr:uid="{00000000-0002-0000-0100-0000E5000000}"/>
    <dataValidation allowBlank="1" showInputMessage="1" showErrorMessage="1" prompt="2018 Prism fund code and base type subtotal (Spread on NTC) is Item number 770. No entry required." sqref="H53" xr:uid="{00000000-0002-0000-0100-0000E6000000}"/>
    <dataValidation allowBlank="1" showInputMessage="1" showErrorMessage="1" prompt="Column 26 Computed Levy Subtotal (spread on NTC). This subtotal is calculated for you." sqref="I53" xr:uid="{00000000-0002-0000-0100-0000E7000000}"/>
    <dataValidation allowBlank="1" showInputMessage="1" showErrorMessage="1" prompt="Column 27 Difference Subtotal (spread on NTC). This subtotal is calculated for you." sqref="J53" xr:uid="{00000000-0002-0000-0100-0000E8000000}"/>
    <dataValidation allowBlank="1" showInputMessage="1" showErrorMessage="1" prompt="Column 21 Total for all certified levies. This value is calculated for you." sqref="C54" xr:uid="{00000000-0002-0000-0100-0000E9000000}"/>
    <dataValidation allowBlank="1" showInputMessage="1" showErrorMessage="1" prompt="Column 22 County Auditor Adjustment Total for all levies. This value is calculated for you." sqref="D54" xr:uid="{00000000-0002-0000-0100-0000EA000000}"/>
    <dataValidation allowBlank="1" showInputMessage="1" showErrorMessage="1" prompt="Column 23 Fiscal Disparities Adjustment Total for all levies. This value is calculated for you." sqref="E54" xr:uid="{00000000-0002-0000-0100-0000EB000000}"/>
    <dataValidation allowBlank="1" showInputMessage="1" showErrorMessage="1" prompt="Column 24 Total for all adjusted levies. This total is calculated for you." sqref="F54" xr:uid="{00000000-0002-0000-0100-0000EC000000}"/>
    <dataValidation allowBlank="1" showInputMessage="1" showErrorMessage="1" prompt="Column 26 Total for all computed levies. This total is calculated for you." sqref="I54" xr:uid="{00000000-0002-0000-0100-0000ED000000}"/>
    <dataValidation allowBlank="1" showInputMessage="1" showErrorMessage="1" prompt="Column 27 Total difference for all levies. This total is calculated for you." sqref="J54" xr:uid="{00000000-0002-0000-0100-0000EE000000}"/>
    <dataValidation type="decimal" operator="lessThan" allowBlank="1" showInputMessage="1" showErrorMessage="1" error="Enter a negative amount. Dollars and cents." prompt="Total Disparity Aid. Enter as a negative amount." sqref="I55" xr:uid="{00000000-0002-0000-0100-0000EF000000}">
      <formula1>0.01</formula1>
    </dataValidation>
    <dataValidation allowBlank="1" showInputMessage="1" showErrorMessage="1" prompt="Total Spread Levy. This total is calculated for you." sqref="I56" xr:uid="{00000000-0002-0000-0100-0000F0000000}"/>
  </dataValidations>
  <pageMargins left="0.3" right="0.3" top="0.8" bottom="0.4" header="0.25" footer="0.25"/>
  <pageSetup scale="61" fitToHeight="2" orientation="landscape" r:id="rId1"/>
  <headerFooter alignWithMargins="0"/>
  <rowBreaks count="1" manualBreakCount="1">
    <brk id="31" max="16383" man="1"/>
  </rowBreaks>
  <ignoredErrors>
    <ignoredError sqref="E7 B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ltText="Check this box if Non-Home Country Report (to be sent to home county).">
                <anchor moveWithCells="1">
                  <from>
                    <xdr:col>9</xdr:col>
                    <xdr:colOff>38100</xdr:colOff>
                    <xdr:row>3</xdr:row>
                    <xdr:rowOff>0</xdr:rowOff>
                  </from>
                  <to>
                    <xdr:col>9</xdr:col>
                    <xdr:colOff>342900</xdr:colOff>
                    <xdr:row>3</xdr:row>
                    <xdr:rowOff>219075</xdr:rowOff>
                  </to>
                </anchor>
              </controlPr>
            </control>
          </mc:Choice>
        </mc:AlternateContent>
        <mc:AlternateContent xmlns:mc="http://schemas.openxmlformats.org/markup-compatibility/2006">
          <mc:Choice Requires="x14">
            <control shapeId="1046" r:id="rId5" name="Check Box 22">
              <controlPr defaultSize="0" autoFill="0" autoLine="0" autoPict="0" altText="Check this box if Combined Report (prepared by home county).">
                <anchor moveWithCells="1">
                  <from>
                    <xdr:col>9</xdr:col>
                    <xdr:colOff>28575</xdr:colOff>
                    <xdr:row>4</xdr:row>
                    <xdr:rowOff>123825</xdr:rowOff>
                  </from>
                  <to>
                    <xdr:col>9</xdr:col>
                    <xdr:colOff>333375</xdr:colOff>
                    <xdr:row>4</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96" yWindow="602" count="1">
        <x14:dataValidation type="list" allowBlank="1" showInputMessage="1" showErrorMessage="1" prompt="District Number and Name" xr:uid="{00000000-0002-0000-0100-0000F1000000}">
          <x14:formula1>
            <xm:f>Contact!$A$2:$A$337</xm:f>
          </x14:formula1>
          <xm:sqref>A7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A2"/>
  <sheetViews>
    <sheetView workbookViewId="0">
      <selection activeCell="C35" sqref="C35"/>
    </sheetView>
  </sheetViews>
  <sheetFormatPr defaultRowHeight="12.75" x14ac:dyDescent="0.2"/>
  <cols>
    <col min="1" max="1" width="10" bestFit="1" customWidth="1"/>
    <col min="2" max="2" width="18.28515625" bestFit="1" customWidth="1"/>
    <col min="3" max="3" width="18.5703125" bestFit="1" customWidth="1"/>
    <col min="4" max="4" width="13.5703125" bestFit="1" customWidth="1"/>
    <col min="5" max="5" width="12.85546875" bestFit="1" customWidth="1"/>
    <col min="6" max="6" width="13.140625" bestFit="1" customWidth="1"/>
    <col min="7" max="7" width="8.85546875" bestFit="1" customWidth="1"/>
    <col min="8" max="8" width="13.42578125" bestFit="1" customWidth="1"/>
    <col min="9" max="9" width="8.42578125" bestFit="1" customWidth="1"/>
    <col min="10" max="10" width="13.5703125" bestFit="1" customWidth="1"/>
    <col min="11" max="11" width="11.5703125" bestFit="1" customWidth="1"/>
    <col min="12" max="12" width="20.5703125" bestFit="1" customWidth="1"/>
    <col min="13" max="13" width="21.140625" bestFit="1" customWidth="1"/>
    <col min="14" max="14" width="20.140625" bestFit="1" customWidth="1"/>
    <col min="15" max="15" width="20.5703125" bestFit="1" customWidth="1"/>
    <col min="16" max="16" width="16.28515625" bestFit="1" customWidth="1"/>
    <col min="17" max="17" width="20.7109375" bestFit="1" customWidth="1"/>
    <col min="18" max="18" width="20.5703125" bestFit="1" customWidth="1"/>
    <col min="19" max="19" width="21.140625" bestFit="1" customWidth="1"/>
    <col min="20" max="20" width="20.140625" bestFit="1" customWidth="1"/>
    <col min="21" max="21" width="20.5703125" bestFit="1" customWidth="1"/>
    <col min="22" max="22" width="16.28515625" bestFit="1" customWidth="1"/>
    <col min="23" max="23" width="20.7109375" bestFit="1" customWidth="1"/>
    <col min="24" max="24" width="20.28515625" bestFit="1" customWidth="1"/>
    <col min="25" max="25" width="21" bestFit="1" customWidth="1"/>
    <col min="26" max="26" width="19.42578125" bestFit="1" customWidth="1"/>
    <col min="27" max="27" width="20.28515625" bestFit="1" customWidth="1"/>
    <col min="28" max="28" width="20.5703125" bestFit="1" customWidth="1"/>
    <col min="29" max="29" width="20.28515625" bestFit="1" customWidth="1"/>
    <col min="30" max="30" width="20.5703125" bestFit="1" customWidth="1"/>
    <col min="31" max="31" width="21.140625" bestFit="1" customWidth="1"/>
    <col min="32" max="32" width="20.140625" bestFit="1" customWidth="1"/>
    <col min="33" max="33" width="20.5703125" bestFit="1" customWidth="1"/>
    <col min="34" max="34" width="16.28515625" bestFit="1" customWidth="1"/>
    <col min="35" max="35" width="20.7109375" bestFit="1" customWidth="1"/>
    <col min="36" max="36" width="18.5703125" bestFit="1" customWidth="1"/>
    <col min="37" max="37" width="19.140625" bestFit="1" customWidth="1"/>
    <col min="38" max="38" width="18.140625" bestFit="1" customWidth="1"/>
    <col min="39" max="39" width="18.5703125" bestFit="1" customWidth="1"/>
    <col min="40" max="41" width="18.7109375" bestFit="1" customWidth="1"/>
    <col min="42" max="42" width="17.42578125" bestFit="1" customWidth="1"/>
    <col min="43" max="43" width="18" bestFit="1" customWidth="1"/>
    <col min="44" max="44" width="16.85546875" bestFit="1" customWidth="1"/>
    <col min="45" max="45" width="17.42578125" bestFit="1" customWidth="1"/>
    <col min="46" max="47" width="17.5703125" bestFit="1" customWidth="1"/>
    <col min="48" max="48" width="18" bestFit="1" customWidth="1"/>
    <col min="49" max="49" width="18.5703125" bestFit="1" customWidth="1"/>
    <col min="50" max="50" width="17.5703125" bestFit="1" customWidth="1"/>
    <col min="51" max="51" width="18" bestFit="1" customWidth="1"/>
    <col min="52" max="53" width="18.140625" bestFit="1" customWidth="1"/>
    <col min="54" max="54" width="20" bestFit="1" customWidth="1"/>
    <col min="55" max="55" width="20.5703125" bestFit="1" customWidth="1"/>
    <col min="56" max="56" width="19.5703125" bestFit="1" customWidth="1"/>
    <col min="57" max="57" width="20" bestFit="1" customWidth="1"/>
    <col min="58" max="58" width="15.7109375" bestFit="1" customWidth="1"/>
    <col min="59" max="59" width="20.140625" bestFit="1" customWidth="1"/>
    <col min="60" max="60" width="17.5703125" bestFit="1" customWidth="1"/>
    <col min="61" max="61" width="18.140625" bestFit="1" customWidth="1"/>
    <col min="62" max="62" width="17" bestFit="1" customWidth="1"/>
    <col min="63" max="63" width="17.5703125" bestFit="1" customWidth="1"/>
    <col min="64" max="65" width="17.7109375" bestFit="1" customWidth="1"/>
    <col min="66" max="66" width="19.5703125" bestFit="1" customWidth="1"/>
    <col min="67" max="67" width="20.140625" bestFit="1" customWidth="1"/>
    <col min="68" max="68" width="19.140625" bestFit="1" customWidth="1"/>
    <col min="69" max="69" width="19.5703125" bestFit="1" customWidth="1"/>
    <col min="70" max="71" width="19.7109375" bestFit="1" customWidth="1"/>
    <col min="72" max="72" width="18.28515625" bestFit="1" customWidth="1"/>
    <col min="73" max="73" width="19" bestFit="1" customWidth="1"/>
    <col min="74" max="74" width="17.42578125" bestFit="1" customWidth="1"/>
    <col min="75" max="75" width="18.28515625" bestFit="1" customWidth="1"/>
    <col min="76" max="76" width="18.5703125" bestFit="1" customWidth="1"/>
    <col min="77" max="77" width="18.28515625" bestFit="1" customWidth="1"/>
    <col min="78" max="78" width="13.28515625" bestFit="1" customWidth="1"/>
    <col min="79" max="79" width="13.140625" bestFit="1" customWidth="1"/>
  </cols>
  <sheetData>
    <row r="1" spans="1:79" ht="15" x14ac:dyDescent="0.25">
      <c r="A1" s="116" t="s">
        <v>491</v>
      </c>
      <c r="B1" s="116" t="s">
        <v>502</v>
      </c>
      <c r="C1" s="116" t="s">
        <v>503</v>
      </c>
      <c r="D1" s="116" t="s">
        <v>504</v>
      </c>
      <c r="E1" s="116" t="s">
        <v>505</v>
      </c>
      <c r="F1" s="116" t="s">
        <v>506</v>
      </c>
      <c r="G1" s="116" t="s">
        <v>507</v>
      </c>
      <c r="H1" s="116" t="s">
        <v>508</v>
      </c>
      <c r="I1" s="116" t="s">
        <v>509</v>
      </c>
      <c r="J1" s="116" t="s">
        <v>510</v>
      </c>
      <c r="K1" s="117" t="s">
        <v>511</v>
      </c>
      <c r="L1" s="116" t="s">
        <v>512</v>
      </c>
      <c r="M1" s="116" t="s">
        <v>513</v>
      </c>
      <c r="N1" s="116" t="s">
        <v>514</v>
      </c>
      <c r="O1" s="116" t="s">
        <v>515</v>
      </c>
      <c r="P1" s="116" t="s">
        <v>516</v>
      </c>
      <c r="Q1" s="116" t="s">
        <v>517</v>
      </c>
      <c r="R1" s="116" t="s">
        <v>518</v>
      </c>
      <c r="S1" s="116" t="s">
        <v>519</v>
      </c>
      <c r="T1" s="116" t="s">
        <v>520</v>
      </c>
      <c r="U1" s="116" t="s">
        <v>521</v>
      </c>
      <c r="V1" s="116" t="s">
        <v>522</v>
      </c>
      <c r="W1" s="116" t="s">
        <v>523</v>
      </c>
      <c r="X1" s="116" t="s">
        <v>524</v>
      </c>
      <c r="Y1" s="116" t="s">
        <v>525</v>
      </c>
      <c r="Z1" s="116" t="s">
        <v>526</v>
      </c>
      <c r="AA1" s="116" t="s">
        <v>527</v>
      </c>
      <c r="AB1" s="116" t="s">
        <v>528</v>
      </c>
      <c r="AC1" s="117" t="s">
        <v>529</v>
      </c>
      <c r="AD1" s="116" t="s">
        <v>530</v>
      </c>
      <c r="AE1" s="116" t="s">
        <v>531</v>
      </c>
      <c r="AF1" s="116" t="s">
        <v>532</v>
      </c>
      <c r="AG1" s="116" t="s">
        <v>533</v>
      </c>
      <c r="AH1" s="116" t="s">
        <v>534</v>
      </c>
      <c r="AI1" s="116" t="s">
        <v>535</v>
      </c>
      <c r="AJ1" s="116" t="s">
        <v>536</v>
      </c>
      <c r="AK1" s="116" t="s">
        <v>537</v>
      </c>
      <c r="AL1" s="116" t="s">
        <v>538</v>
      </c>
      <c r="AM1" s="116" t="s">
        <v>539</v>
      </c>
      <c r="AN1" s="116" t="s">
        <v>540</v>
      </c>
      <c r="AO1" s="117" t="s">
        <v>541</v>
      </c>
      <c r="AP1" s="116" t="s">
        <v>542</v>
      </c>
      <c r="AQ1" s="116" t="s">
        <v>543</v>
      </c>
      <c r="AR1" s="116" t="s">
        <v>544</v>
      </c>
      <c r="AS1" s="116" t="s">
        <v>545</v>
      </c>
      <c r="AT1" s="116" t="s">
        <v>546</v>
      </c>
      <c r="AU1" s="116" t="s">
        <v>547</v>
      </c>
      <c r="AV1" s="116" t="s">
        <v>548</v>
      </c>
      <c r="AW1" s="116" t="s">
        <v>549</v>
      </c>
      <c r="AX1" s="116" t="s">
        <v>550</v>
      </c>
      <c r="AY1" s="116" t="s">
        <v>551</v>
      </c>
      <c r="AZ1" s="116" t="s">
        <v>552</v>
      </c>
      <c r="BA1" s="116" t="s">
        <v>553</v>
      </c>
      <c r="BB1" s="116" t="s">
        <v>554</v>
      </c>
      <c r="BC1" s="116" t="s">
        <v>555</v>
      </c>
      <c r="BD1" s="116" t="s">
        <v>556</v>
      </c>
      <c r="BE1" s="116" t="s">
        <v>557</v>
      </c>
      <c r="BF1" s="116" t="s">
        <v>558</v>
      </c>
      <c r="BG1" s="117" t="s">
        <v>559</v>
      </c>
      <c r="BH1" s="116" t="s">
        <v>560</v>
      </c>
      <c r="BI1" s="116" t="s">
        <v>561</v>
      </c>
      <c r="BJ1" s="116" t="s">
        <v>562</v>
      </c>
      <c r="BK1" s="116" t="s">
        <v>563</v>
      </c>
      <c r="BL1" s="116" t="s">
        <v>564</v>
      </c>
      <c r="BM1" s="116" t="s">
        <v>565</v>
      </c>
      <c r="BN1" s="116" t="s">
        <v>566</v>
      </c>
      <c r="BO1" s="116" t="s">
        <v>567</v>
      </c>
      <c r="BP1" s="116" t="s">
        <v>568</v>
      </c>
      <c r="BQ1" s="116" t="s">
        <v>569</v>
      </c>
      <c r="BR1" s="116" t="s">
        <v>570</v>
      </c>
      <c r="BS1" s="117" t="s">
        <v>571</v>
      </c>
      <c r="BT1" s="117" t="s">
        <v>572</v>
      </c>
      <c r="BU1" s="117" t="s">
        <v>573</v>
      </c>
      <c r="BV1" s="117" t="s">
        <v>574</v>
      </c>
      <c r="BW1" s="117" t="s">
        <v>575</v>
      </c>
      <c r="BX1" s="117" t="s">
        <v>576</v>
      </c>
      <c r="BY1" s="117" t="s">
        <v>577</v>
      </c>
      <c r="BZ1" s="117" t="s">
        <v>578</v>
      </c>
      <c r="CA1" s="117" t="s">
        <v>579</v>
      </c>
    </row>
    <row r="2" spans="1:79" x14ac:dyDescent="0.2">
      <c r="A2">
        <f>Form!A7</f>
        <v>700</v>
      </c>
      <c r="B2" s="119">
        <f>Form!B16</f>
        <v>0</v>
      </c>
      <c r="C2" s="119">
        <f>Form!C16</f>
        <v>0</v>
      </c>
      <c r="D2" s="119">
        <f>Form!D16</f>
        <v>0</v>
      </c>
      <c r="E2" s="119">
        <f>Form!E16</f>
        <v>0</v>
      </c>
      <c r="F2" s="119">
        <f>Form!F16</f>
        <v>0</v>
      </c>
      <c r="G2" s="119">
        <f>Form!G16</f>
        <v>0</v>
      </c>
      <c r="H2" s="119">
        <f>Form!H16</f>
        <v>0</v>
      </c>
      <c r="I2" s="119">
        <f>Form!I16</f>
        <v>0</v>
      </c>
      <c r="J2" s="119">
        <f>Form!J16</f>
        <v>0</v>
      </c>
      <c r="K2" s="119">
        <f>Form!K16</f>
        <v>0</v>
      </c>
      <c r="L2" s="120">
        <f>Form!C42</f>
        <v>0</v>
      </c>
      <c r="M2" s="120">
        <f>Form!D42</f>
        <v>0</v>
      </c>
      <c r="N2" s="120">
        <f>Form!E42</f>
        <v>0</v>
      </c>
      <c r="O2" s="120">
        <f>Form!F42</f>
        <v>0</v>
      </c>
      <c r="P2" s="120">
        <f>Form!G42</f>
        <v>0</v>
      </c>
      <c r="Q2" s="120">
        <f>Form!I42</f>
        <v>0</v>
      </c>
      <c r="R2" s="120">
        <f>Form!C43</f>
        <v>1891854.25</v>
      </c>
      <c r="S2" s="120">
        <f>Form!D43</f>
        <v>0</v>
      </c>
      <c r="T2" s="120">
        <f>Form!E43</f>
        <v>0</v>
      </c>
      <c r="U2" s="120">
        <f>Form!F43</f>
        <v>1891854.25</v>
      </c>
      <c r="V2" s="120">
        <f>Form!G43</f>
        <v>0</v>
      </c>
      <c r="W2" s="120">
        <f>Form!I43</f>
        <v>0</v>
      </c>
      <c r="X2" s="120">
        <f>Form!C44</f>
        <v>1891854.25</v>
      </c>
      <c r="Y2" s="120">
        <f>Form!D44</f>
        <v>0</v>
      </c>
      <c r="Z2" s="120">
        <f>Form!E44</f>
        <v>0</v>
      </c>
      <c r="AA2" s="120">
        <f>Form!F44</f>
        <v>1891854.25</v>
      </c>
      <c r="AB2" s="120">
        <f>Form!G44</f>
        <v>0</v>
      </c>
      <c r="AC2" s="120">
        <f>Form!I44</f>
        <v>0</v>
      </c>
      <c r="AD2" s="120">
        <f>Form!C46</f>
        <v>0</v>
      </c>
      <c r="AE2" s="120">
        <f>Form!D46</f>
        <v>0</v>
      </c>
      <c r="AF2" s="120">
        <f>Form!E46</f>
        <v>0</v>
      </c>
      <c r="AG2" s="120">
        <f>Form!F46</f>
        <v>0</v>
      </c>
      <c r="AH2" s="120">
        <f>Form!G46</f>
        <v>0</v>
      </c>
      <c r="AI2" s="120">
        <f>Form!I46</f>
        <v>0</v>
      </c>
      <c r="AJ2" s="120">
        <f>Form!C47</f>
        <v>1335673.6599999999</v>
      </c>
      <c r="AK2" s="120">
        <f>Form!D47</f>
        <v>0</v>
      </c>
      <c r="AL2" s="120">
        <f>Form!E47</f>
        <v>0</v>
      </c>
      <c r="AM2" s="120">
        <f>Form!F47</f>
        <v>1335673.6599999999</v>
      </c>
      <c r="AN2" s="120">
        <f>Form!G47</f>
        <v>0</v>
      </c>
      <c r="AO2" s="120">
        <f>Form!I47</f>
        <v>0</v>
      </c>
      <c r="AP2" s="120">
        <f>Form!C48</f>
        <v>177693.59</v>
      </c>
      <c r="AQ2" s="120">
        <f>Form!D48</f>
        <v>0</v>
      </c>
      <c r="AR2" s="120">
        <f>Form!E48</f>
        <v>0</v>
      </c>
      <c r="AS2" s="120">
        <f>Form!F48</f>
        <v>177693.59</v>
      </c>
      <c r="AT2" s="120">
        <f>Form!G48</f>
        <v>0</v>
      </c>
      <c r="AU2" s="120">
        <f>Form!I48</f>
        <v>0</v>
      </c>
      <c r="AV2" s="120">
        <f>Form!C49</f>
        <v>3162328.46</v>
      </c>
      <c r="AW2" s="120">
        <f>Form!D49</f>
        <v>0</v>
      </c>
      <c r="AX2" s="120">
        <f>Form!E49</f>
        <v>0</v>
      </c>
      <c r="AY2" s="120">
        <f>Form!F49</f>
        <v>3162328.46</v>
      </c>
      <c r="AZ2" s="120">
        <f>Form!G49</f>
        <v>0</v>
      </c>
      <c r="BA2" s="120">
        <f>Form!I49</f>
        <v>0</v>
      </c>
      <c r="BB2" s="120">
        <f>Form!C50</f>
        <v>49464.66</v>
      </c>
      <c r="BC2" s="120">
        <f>Form!D50</f>
        <v>0</v>
      </c>
      <c r="BD2" s="120">
        <f>Form!E50</f>
        <v>0</v>
      </c>
      <c r="BE2" s="120">
        <f>Form!F50</f>
        <v>49464.66</v>
      </c>
      <c r="BF2" s="120">
        <f>Form!G50</f>
        <v>0</v>
      </c>
      <c r="BG2" s="120">
        <f>Form!I50</f>
        <v>0</v>
      </c>
      <c r="BH2" s="120">
        <f>Form!C51</f>
        <v>0</v>
      </c>
      <c r="BI2" s="120">
        <f>Form!D51</f>
        <v>0</v>
      </c>
      <c r="BJ2" s="120">
        <f>Form!E51</f>
        <v>0</v>
      </c>
      <c r="BK2" s="120">
        <f>Form!F51</f>
        <v>0</v>
      </c>
      <c r="BL2" s="120">
        <f>Form!G51</f>
        <v>0</v>
      </c>
      <c r="BM2" s="120">
        <f>Form!I51</f>
        <v>0</v>
      </c>
      <c r="BN2" s="120">
        <f>Form!C52</f>
        <v>0</v>
      </c>
      <c r="BO2" s="120">
        <f>Form!D52</f>
        <v>0</v>
      </c>
      <c r="BP2" s="120">
        <f>Form!E52</f>
        <v>0</v>
      </c>
      <c r="BQ2" s="120">
        <f>Form!F52</f>
        <v>0</v>
      </c>
      <c r="BR2" s="120">
        <f>Form!G52</f>
        <v>0</v>
      </c>
      <c r="BS2" s="120">
        <f>Form!I52</f>
        <v>0</v>
      </c>
      <c r="BT2" s="120">
        <f>Form!C53</f>
        <v>4725160.37</v>
      </c>
      <c r="BU2" s="120">
        <f>Form!D53</f>
        <v>0</v>
      </c>
      <c r="BV2" s="120">
        <f>Form!E53</f>
        <v>0</v>
      </c>
      <c r="BW2" s="120">
        <f>Form!F53</f>
        <v>4725160.37</v>
      </c>
      <c r="BX2" s="120">
        <f>Form!G53</f>
        <v>0</v>
      </c>
      <c r="BY2" s="120">
        <f>Form!I53</f>
        <v>0</v>
      </c>
      <c r="BZ2" s="120">
        <f>Form!I55</f>
        <v>0</v>
      </c>
      <c r="CA2" s="120">
        <f>Form!I56</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33"/>
  <sheetViews>
    <sheetView topLeftCell="A295" workbookViewId="0">
      <selection activeCell="D333" sqref="D333"/>
    </sheetView>
  </sheetViews>
  <sheetFormatPr defaultRowHeight="12.75" x14ac:dyDescent="0.2"/>
  <cols>
    <col min="1" max="1" width="10.85546875" bestFit="1" customWidth="1"/>
    <col min="2" max="2" width="40.85546875" bestFit="1" customWidth="1"/>
    <col min="3" max="3" width="15.140625" bestFit="1" customWidth="1"/>
    <col min="4" max="4" width="16.7109375" bestFit="1" customWidth="1"/>
  </cols>
  <sheetData>
    <row r="1" spans="1:4" ht="15" x14ac:dyDescent="0.25">
      <c r="A1" s="111" t="s">
        <v>70</v>
      </c>
      <c r="B1" s="111" t="s">
        <v>71</v>
      </c>
      <c r="C1" s="111" t="s">
        <v>46</v>
      </c>
      <c r="D1" s="111" t="s">
        <v>0</v>
      </c>
    </row>
    <row r="2" spans="1:4" x14ac:dyDescent="0.2">
      <c r="A2" s="112">
        <v>1</v>
      </c>
      <c r="B2" s="112" t="s">
        <v>72</v>
      </c>
      <c r="C2" s="112">
        <v>1</v>
      </c>
      <c r="D2" t="s">
        <v>402</v>
      </c>
    </row>
    <row r="3" spans="1:4" x14ac:dyDescent="0.2">
      <c r="A3" s="112">
        <v>1.2</v>
      </c>
      <c r="B3" s="112" t="s">
        <v>73</v>
      </c>
      <c r="C3" s="112">
        <v>27</v>
      </c>
      <c r="D3" t="s">
        <v>428</v>
      </c>
    </row>
    <row r="4" spans="1:4" x14ac:dyDescent="0.2">
      <c r="A4" s="112">
        <v>2</v>
      </c>
      <c r="B4" s="112" t="s">
        <v>74</v>
      </c>
      <c r="C4" s="112">
        <v>1</v>
      </c>
      <c r="D4" t="s">
        <v>402</v>
      </c>
    </row>
    <row r="5" spans="1:4" x14ac:dyDescent="0.2">
      <c r="A5" s="112">
        <v>4</v>
      </c>
      <c r="B5" s="112" t="s">
        <v>75</v>
      </c>
      <c r="C5" s="112">
        <v>1</v>
      </c>
      <c r="D5" t="s">
        <v>402</v>
      </c>
    </row>
    <row r="6" spans="1:4" x14ac:dyDescent="0.2">
      <c r="A6" s="112">
        <v>6</v>
      </c>
      <c r="B6" s="112" t="s">
        <v>76</v>
      </c>
      <c r="C6" s="112">
        <v>19</v>
      </c>
      <c r="D6" t="s">
        <v>420</v>
      </c>
    </row>
    <row r="7" spans="1:4" x14ac:dyDescent="0.2">
      <c r="A7" s="112">
        <v>11</v>
      </c>
      <c r="B7" s="112" t="s">
        <v>77</v>
      </c>
      <c r="C7" s="112">
        <v>2</v>
      </c>
      <c r="D7" t="s">
        <v>403</v>
      </c>
    </row>
    <row r="8" spans="1:4" x14ac:dyDescent="0.2">
      <c r="A8" s="112">
        <v>12</v>
      </c>
      <c r="B8" s="112" t="s">
        <v>78</v>
      </c>
      <c r="C8" s="112">
        <v>2</v>
      </c>
      <c r="D8" t="s">
        <v>403</v>
      </c>
    </row>
    <row r="9" spans="1:4" x14ac:dyDescent="0.2">
      <c r="A9" s="112">
        <v>13</v>
      </c>
      <c r="B9" s="112" t="s">
        <v>79</v>
      </c>
      <c r="C9" s="112">
        <v>2</v>
      </c>
      <c r="D9" t="s">
        <v>403</v>
      </c>
    </row>
    <row r="10" spans="1:4" x14ac:dyDescent="0.2">
      <c r="A10" s="112">
        <v>14</v>
      </c>
      <c r="B10" s="112" t="s">
        <v>80</v>
      </c>
      <c r="C10" s="112">
        <v>2</v>
      </c>
      <c r="D10" t="s">
        <v>403</v>
      </c>
    </row>
    <row r="11" spans="1:4" x14ac:dyDescent="0.2">
      <c r="A11" s="112">
        <v>15</v>
      </c>
      <c r="B11" s="112" t="s">
        <v>81</v>
      </c>
      <c r="C11" s="112">
        <v>2</v>
      </c>
      <c r="D11" t="s">
        <v>403</v>
      </c>
    </row>
    <row r="12" spans="1:4" x14ac:dyDescent="0.2">
      <c r="A12" s="112">
        <v>16</v>
      </c>
      <c r="B12" s="112" t="s">
        <v>82</v>
      </c>
      <c r="C12" s="112">
        <v>2</v>
      </c>
      <c r="D12" t="s">
        <v>403</v>
      </c>
    </row>
    <row r="13" spans="1:4" x14ac:dyDescent="0.2">
      <c r="A13" s="112">
        <v>22</v>
      </c>
      <c r="B13" s="112" t="s">
        <v>83</v>
      </c>
      <c r="C13" s="112">
        <v>3</v>
      </c>
      <c r="D13" t="s">
        <v>404</v>
      </c>
    </row>
    <row r="14" spans="1:4" x14ac:dyDescent="0.2">
      <c r="A14" s="112">
        <v>23</v>
      </c>
      <c r="B14" s="112" t="s">
        <v>84</v>
      </c>
      <c r="C14" s="112">
        <v>3</v>
      </c>
      <c r="D14" t="s">
        <v>404</v>
      </c>
    </row>
    <row r="15" spans="1:4" x14ac:dyDescent="0.2">
      <c r="A15" s="112">
        <v>31</v>
      </c>
      <c r="B15" s="112" t="s">
        <v>85</v>
      </c>
      <c r="C15" s="112">
        <v>4</v>
      </c>
      <c r="D15" t="s">
        <v>405</v>
      </c>
    </row>
    <row r="16" spans="1:4" x14ac:dyDescent="0.2">
      <c r="A16" s="112">
        <v>32</v>
      </c>
      <c r="B16" s="112" t="s">
        <v>86</v>
      </c>
      <c r="C16" s="112">
        <v>4</v>
      </c>
      <c r="D16" t="s">
        <v>405</v>
      </c>
    </row>
    <row r="17" spans="1:4" x14ac:dyDescent="0.2">
      <c r="A17" s="112">
        <v>36</v>
      </c>
      <c r="B17" s="112" t="s">
        <v>87</v>
      </c>
      <c r="C17" s="112">
        <v>4</v>
      </c>
      <c r="D17" t="s">
        <v>405</v>
      </c>
    </row>
    <row r="18" spans="1:4" x14ac:dyDescent="0.2">
      <c r="A18" s="112">
        <v>38</v>
      </c>
      <c r="B18" s="112" t="s">
        <v>88</v>
      </c>
      <c r="C18" s="112">
        <v>4</v>
      </c>
      <c r="D18" t="s">
        <v>405</v>
      </c>
    </row>
    <row r="19" spans="1:4" x14ac:dyDescent="0.2">
      <c r="A19" s="112">
        <v>47</v>
      </c>
      <c r="B19" s="112" t="s">
        <v>89</v>
      </c>
      <c r="C19" s="112">
        <v>5</v>
      </c>
      <c r="D19" t="s">
        <v>406</v>
      </c>
    </row>
    <row r="20" spans="1:4" x14ac:dyDescent="0.2">
      <c r="A20" s="112">
        <v>51</v>
      </c>
      <c r="B20" s="112" t="s">
        <v>90</v>
      </c>
      <c r="C20" s="112">
        <v>5</v>
      </c>
      <c r="D20" t="s">
        <v>406</v>
      </c>
    </row>
    <row r="21" spans="1:4" x14ac:dyDescent="0.2">
      <c r="A21" s="112">
        <v>75</v>
      </c>
      <c r="B21" s="112" t="s">
        <v>91</v>
      </c>
      <c r="C21" s="112">
        <v>7</v>
      </c>
      <c r="D21" t="s">
        <v>408</v>
      </c>
    </row>
    <row r="22" spans="1:4" x14ac:dyDescent="0.2">
      <c r="A22" s="112">
        <v>77</v>
      </c>
      <c r="B22" s="112" t="s">
        <v>92</v>
      </c>
      <c r="C22" s="112">
        <v>7</v>
      </c>
      <c r="D22" t="s">
        <v>408</v>
      </c>
    </row>
    <row r="23" spans="1:4" x14ac:dyDescent="0.2">
      <c r="A23" s="112">
        <v>81</v>
      </c>
      <c r="B23" s="112" t="s">
        <v>93</v>
      </c>
      <c r="C23" s="112">
        <v>8</v>
      </c>
      <c r="D23" t="s">
        <v>409</v>
      </c>
    </row>
    <row r="24" spans="1:4" x14ac:dyDescent="0.2">
      <c r="A24" s="112">
        <v>84</v>
      </c>
      <c r="B24" s="112" t="s">
        <v>94</v>
      </c>
      <c r="C24" s="112">
        <v>8</v>
      </c>
      <c r="D24" t="s">
        <v>409</v>
      </c>
    </row>
    <row r="25" spans="1:4" x14ac:dyDescent="0.2">
      <c r="A25" s="112">
        <v>85</v>
      </c>
      <c r="B25" s="112" t="s">
        <v>95</v>
      </c>
      <c r="C25" s="112">
        <v>8</v>
      </c>
      <c r="D25" t="s">
        <v>409</v>
      </c>
    </row>
    <row r="26" spans="1:4" x14ac:dyDescent="0.2">
      <c r="A26" s="112">
        <v>88</v>
      </c>
      <c r="B26" s="112" t="s">
        <v>96</v>
      </c>
      <c r="C26" s="112">
        <v>8</v>
      </c>
      <c r="D26" t="s">
        <v>409</v>
      </c>
    </row>
    <row r="27" spans="1:4" x14ac:dyDescent="0.2">
      <c r="A27" s="112">
        <v>91</v>
      </c>
      <c r="B27" s="112" t="s">
        <v>97</v>
      </c>
      <c r="C27" s="112">
        <v>9</v>
      </c>
      <c r="D27" t="s">
        <v>410</v>
      </c>
    </row>
    <row r="28" spans="1:4" x14ac:dyDescent="0.2">
      <c r="A28" s="112">
        <v>93</v>
      </c>
      <c r="B28" s="112" t="s">
        <v>98</v>
      </c>
      <c r="C28" s="112">
        <v>9</v>
      </c>
      <c r="D28" t="s">
        <v>410</v>
      </c>
    </row>
    <row r="29" spans="1:4" x14ac:dyDescent="0.2">
      <c r="A29" s="112">
        <v>94</v>
      </c>
      <c r="B29" s="112" t="s">
        <v>99</v>
      </c>
      <c r="C29" s="112">
        <v>9</v>
      </c>
      <c r="D29" t="s">
        <v>410</v>
      </c>
    </row>
    <row r="30" spans="1:4" x14ac:dyDescent="0.2">
      <c r="A30" s="112">
        <v>95</v>
      </c>
      <c r="B30" s="112" t="s">
        <v>100</v>
      </c>
      <c r="C30" s="112">
        <v>9</v>
      </c>
      <c r="D30" t="s">
        <v>410</v>
      </c>
    </row>
    <row r="31" spans="1:4" x14ac:dyDescent="0.2">
      <c r="A31" s="112">
        <v>97</v>
      </c>
      <c r="B31" s="112" t="s">
        <v>101</v>
      </c>
      <c r="C31" s="112">
        <v>9</v>
      </c>
      <c r="D31" t="s">
        <v>410</v>
      </c>
    </row>
    <row r="32" spans="1:4" x14ac:dyDescent="0.2">
      <c r="A32" s="112">
        <v>99</v>
      </c>
      <c r="B32" s="112" t="s">
        <v>102</v>
      </c>
      <c r="C32" s="112">
        <v>9</v>
      </c>
      <c r="D32" t="s">
        <v>410</v>
      </c>
    </row>
    <row r="33" spans="1:4" x14ac:dyDescent="0.2">
      <c r="A33" s="112">
        <v>100</v>
      </c>
      <c r="B33" s="112" t="s">
        <v>103</v>
      </c>
      <c r="C33" s="112">
        <v>9</v>
      </c>
      <c r="D33" t="s">
        <v>410</v>
      </c>
    </row>
    <row r="34" spans="1:4" x14ac:dyDescent="0.2">
      <c r="A34" s="112">
        <v>108</v>
      </c>
      <c r="B34" s="112" t="s">
        <v>104</v>
      </c>
      <c r="C34" s="112">
        <v>10</v>
      </c>
      <c r="D34" t="s">
        <v>411</v>
      </c>
    </row>
    <row r="35" spans="1:4" x14ac:dyDescent="0.2">
      <c r="A35" s="112">
        <v>110</v>
      </c>
      <c r="B35" s="112" t="s">
        <v>105</v>
      </c>
      <c r="C35" s="112">
        <v>10</v>
      </c>
      <c r="D35" t="s">
        <v>411</v>
      </c>
    </row>
    <row r="36" spans="1:4" x14ac:dyDescent="0.2">
      <c r="A36" s="112">
        <v>111</v>
      </c>
      <c r="B36" s="112" t="s">
        <v>106</v>
      </c>
      <c r="C36" s="112">
        <v>10</v>
      </c>
      <c r="D36" t="s">
        <v>411</v>
      </c>
    </row>
    <row r="37" spans="1:4" x14ac:dyDescent="0.2">
      <c r="A37" s="112">
        <v>112</v>
      </c>
      <c r="B37" s="112" t="s">
        <v>107</v>
      </c>
      <c r="C37" s="112">
        <v>10</v>
      </c>
      <c r="D37" t="s">
        <v>411</v>
      </c>
    </row>
    <row r="38" spans="1:4" x14ac:dyDescent="0.2">
      <c r="A38" s="112">
        <v>113</v>
      </c>
      <c r="B38" s="112" t="s">
        <v>108</v>
      </c>
      <c r="C38" s="112">
        <v>11</v>
      </c>
      <c r="D38" t="s">
        <v>412</v>
      </c>
    </row>
    <row r="39" spans="1:4" x14ac:dyDescent="0.2">
      <c r="A39" s="112">
        <v>115</v>
      </c>
      <c r="B39" s="112" t="s">
        <v>109</v>
      </c>
      <c r="C39" s="112">
        <v>11</v>
      </c>
      <c r="D39" t="s">
        <v>412</v>
      </c>
    </row>
    <row r="40" spans="1:4" x14ac:dyDescent="0.2">
      <c r="A40" s="112">
        <v>116</v>
      </c>
      <c r="B40" s="112" t="s">
        <v>110</v>
      </c>
      <c r="C40" s="112">
        <v>11</v>
      </c>
      <c r="D40" t="s">
        <v>412</v>
      </c>
    </row>
    <row r="41" spans="1:4" x14ac:dyDescent="0.2">
      <c r="A41" s="112">
        <v>118</v>
      </c>
      <c r="B41" s="112" t="s">
        <v>111</v>
      </c>
      <c r="C41" s="112">
        <v>11</v>
      </c>
      <c r="D41" t="s">
        <v>412</v>
      </c>
    </row>
    <row r="42" spans="1:4" x14ac:dyDescent="0.2">
      <c r="A42" s="112">
        <v>129</v>
      </c>
      <c r="B42" s="112" t="s">
        <v>112</v>
      </c>
      <c r="C42" s="112">
        <v>12</v>
      </c>
      <c r="D42" t="s">
        <v>413</v>
      </c>
    </row>
    <row r="43" spans="1:4" x14ac:dyDescent="0.2">
      <c r="A43" s="112">
        <v>138</v>
      </c>
      <c r="B43" s="112" t="s">
        <v>113</v>
      </c>
      <c r="C43" s="112">
        <v>13</v>
      </c>
      <c r="D43" t="s">
        <v>414</v>
      </c>
    </row>
    <row r="44" spans="1:4" x14ac:dyDescent="0.2">
      <c r="A44" s="112">
        <v>139</v>
      </c>
      <c r="B44" s="112" t="s">
        <v>114</v>
      </c>
      <c r="C44" s="112">
        <v>13</v>
      </c>
      <c r="D44" t="s">
        <v>414</v>
      </c>
    </row>
    <row r="45" spans="1:4" x14ac:dyDescent="0.2">
      <c r="A45" s="112">
        <v>146</v>
      </c>
      <c r="B45" s="112" t="s">
        <v>115</v>
      </c>
      <c r="C45" s="112">
        <v>14</v>
      </c>
      <c r="D45" t="s">
        <v>415</v>
      </c>
    </row>
    <row r="46" spans="1:4" x14ac:dyDescent="0.2">
      <c r="A46" s="112">
        <v>150</v>
      </c>
      <c r="B46" s="112" t="s">
        <v>116</v>
      </c>
      <c r="C46" s="112">
        <v>14</v>
      </c>
      <c r="D46" t="s">
        <v>415</v>
      </c>
    </row>
    <row r="47" spans="1:4" x14ac:dyDescent="0.2">
      <c r="A47" s="112">
        <v>152</v>
      </c>
      <c r="B47" s="112" t="s">
        <v>117</v>
      </c>
      <c r="C47" s="112">
        <v>14</v>
      </c>
      <c r="D47" t="s">
        <v>415</v>
      </c>
    </row>
    <row r="48" spans="1:4" x14ac:dyDescent="0.2">
      <c r="A48" s="112">
        <v>162</v>
      </c>
      <c r="B48" s="112" t="s">
        <v>118</v>
      </c>
      <c r="C48" s="112">
        <v>15</v>
      </c>
      <c r="D48" t="s">
        <v>416</v>
      </c>
    </row>
    <row r="49" spans="1:4" x14ac:dyDescent="0.2">
      <c r="A49" s="112">
        <v>166</v>
      </c>
      <c r="B49" s="112" t="s">
        <v>119</v>
      </c>
      <c r="C49" s="112">
        <v>16</v>
      </c>
      <c r="D49" t="s">
        <v>417</v>
      </c>
    </row>
    <row r="50" spans="1:4" x14ac:dyDescent="0.2">
      <c r="A50" s="112">
        <v>173</v>
      </c>
      <c r="B50" s="112" t="s">
        <v>120</v>
      </c>
      <c r="C50" s="112">
        <v>17</v>
      </c>
      <c r="D50" t="s">
        <v>418</v>
      </c>
    </row>
    <row r="51" spans="1:4" x14ac:dyDescent="0.2">
      <c r="A51" s="112">
        <v>177</v>
      </c>
      <c r="B51" s="112" t="s">
        <v>121</v>
      </c>
      <c r="C51" s="112">
        <v>17</v>
      </c>
      <c r="D51" t="s">
        <v>418</v>
      </c>
    </row>
    <row r="52" spans="1:4" x14ac:dyDescent="0.2">
      <c r="A52" s="112">
        <v>181</v>
      </c>
      <c r="B52" s="112" t="s">
        <v>122</v>
      </c>
      <c r="C52" s="112">
        <v>18</v>
      </c>
      <c r="D52" t="s">
        <v>419</v>
      </c>
    </row>
    <row r="53" spans="1:4" x14ac:dyDescent="0.2">
      <c r="A53" s="112">
        <v>182</v>
      </c>
      <c r="B53" s="112" t="s">
        <v>123</v>
      </c>
      <c r="C53" s="112">
        <v>18</v>
      </c>
      <c r="D53" t="s">
        <v>419</v>
      </c>
    </row>
    <row r="54" spans="1:4" x14ac:dyDescent="0.2">
      <c r="A54" s="112">
        <v>186</v>
      </c>
      <c r="B54" s="112" t="s">
        <v>124</v>
      </c>
      <c r="C54" s="112">
        <v>18</v>
      </c>
      <c r="D54" t="s">
        <v>419</v>
      </c>
    </row>
    <row r="55" spans="1:4" x14ac:dyDescent="0.2">
      <c r="A55" s="112">
        <v>191</v>
      </c>
      <c r="B55" s="112" t="s">
        <v>125</v>
      </c>
      <c r="C55" s="112">
        <v>19</v>
      </c>
      <c r="D55" t="s">
        <v>420</v>
      </c>
    </row>
    <row r="56" spans="1:4" x14ac:dyDescent="0.2">
      <c r="A56" s="112">
        <v>192</v>
      </c>
      <c r="B56" s="112" t="s">
        <v>126</v>
      </c>
      <c r="C56" s="112">
        <v>19</v>
      </c>
      <c r="D56" t="s">
        <v>420</v>
      </c>
    </row>
    <row r="57" spans="1:4" x14ac:dyDescent="0.2">
      <c r="A57" s="112">
        <v>194</v>
      </c>
      <c r="B57" s="112" t="s">
        <v>127</v>
      </c>
      <c r="C57" s="112">
        <v>19</v>
      </c>
      <c r="D57" t="s">
        <v>420</v>
      </c>
    </row>
    <row r="58" spans="1:4" x14ac:dyDescent="0.2">
      <c r="A58" s="112">
        <v>195</v>
      </c>
      <c r="B58" s="112" t="s">
        <v>128</v>
      </c>
      <c r="C58" s="112">
        <v>19</v>
      </c>
      <c r="D58" t="s">
        <v>420</v>
      </c>
    </row>
    <row r="59" spans="1:4" x14ac:dyDescent="0.2">
      <c r="A59" s="112">
        <v>196</v>
      </c>
      <c r="B59" s="112" t="s">
        <v>129</v>
      </c>
      <c r="C59" s="112">
        <v>19</v>
      </c>
      <c r="D59" t="s">
        <v>420</v>
      </c>
    </row>
    <row r="60" spans="1:4" x14ac:dyDescent="0.2">
      <c r="A60" s="112">
        <v>197</v>
      </c>
      <c r="B60" s="112" t="s">
        <v>130</v>
      </c>
      <c r="C60" s="112">
        <v>19</v>
      </c>
      <c r="D60" t="s">
        <v>420</v>
      </c>
    </row>
    <row r="61" spans="1:4" x14ac:dyDescent="0.2">
      <c r="A61" s="112">
        <v>199</v>
      </c>
      <c r="B61" s="112" t="s">
        <v>131</v>
      </c>
      <c r="C61" s="112">
        <v>19</v>
      </c>
      <c r="D61" t="s">
        <v>420</v>
      </c>
    </row>
    <row r="62" spans="1:4" x14ac:dyDescent="0.2">
      <c r="A62" s="112">
        <v>200</v>
      </c>
      <c r="B62" s="112" t="s">
        <v>132</v>
      </c>
      <c r="C62" s="112">
        <v>19</v>
      </c>
      <c r="D62" t="s">
        <v>420</v>
      </c>
    </row>
    <row r="63" spans="1:4" x14ac:dyDescent="0.2">
      <c r="A63" s="112">
        <v>203</v>
      </c>
      <c r="B63" s="112" t="s">
        <v>133</v>
      </c>
      <c r="C63" s="112">
        <v>20</v>
      </c>
      <c r="D63" t="s">
        <v>421</v>
      </c>
    </row>
    <row r="64" spans="1:4" x14ac:dyDescent="0.2">
      <c r="A64" s="112">
        <v>204</v>
      </c>
      <c r="B64" s="112" t="s">
        <v>134</v>
      </c>
      <c r="C64" s="112">
        <v>20</v>
      </c>
      <c r="D64" t="s">
        <v>421</v>
      </c>
    </row>
    <row r="65" spans="1:4" x14ac:dyDescent="0.2">
      <c r="A65" s="112">
        <v>206</v>
      </c>
      <c r="B65" s="112" t="s">
        <v>135</v>
      </c>
      <c r="C65" s="112">
        <v>21</v>
      </c>
      <c r="D65" t="s">
        <v>422</v>
      </c>
    </row>
    <row r="66" spans="1:4" x14ac:dyDescent="0.2">
      <c r="A66" s="112">
        <v>213</v>
      </c>
      <c r="B66" s="112" t="s">
        <v>136</v>
      </c>
      <c r="C66" s="112">
        <v>21</v>
      </c>
      <c r="D66" t="s">
        <v>422</v>
      </c>
    </row>
    <row r="67" spans="1:4" x14ac:dyDescent="0.2">
      <c r="A67" s="112">
        <v>227</v>
      </c>
      <c r="B67" s="112" t="s">
        <v>137</v>
      </c>
      <c r="C67" s="112">
        <v>55</v>
      </c>
      <c r="D67" t="s">
        <v>456</v>
      </c>
    </row>
    <row r="68" spans="1:4" x14ac:dyDescent="0.2">
      <c r="A68" s="112">
        <v>229</v>
      </c>
      <c r="B68" s="112" t="s">
        <v>138</v>
      </c>
      <c r="C68" s="112">
        <v>23</v>
      </c>
      <c r="D68" t="s">
        <v>424</v>
      </c>
    </row>
    <row r="69" spans="1:4" x14ac:dyDescent="0.2">
      <c r="A69" s="112">
        <v>238</v>
      </c>
      <c r="B69" s="112" t="s">
        <v>139</v>
      </c>
      <c r="C69" s="112">
        <v>23</v>
      </c>
      <c r="D69" t="s">
        <v>424</v>
      </c>
    </row>
    <row r="70" spans="1:4" x14ac:dyDescent="0.2">
      <c r="A70" s="112">
        <v>239</v>
      </c>
      <c r="B70" s="112" t="s">
        <v>140</v>
      </c>
      <c r="C70" s="112">
        <v>23</v>
      </c>
      <c r="D70" t="s">
        <v>424</v>
      </c>
    </row>
    <row r="71" spans="1:4" x14ac:dyDescent="0.2">
      <c r="A71" s="112">
        <v>241</v>
      </c>
      <c r="B71" s="112" t="s">
        <v>141</v>
      </c>
      <c r="C71" s="112">
        <v>24</v>
      </c>
      <c r="D71" t="s">
        <v>425</v>
      </c>
    </row>
    <row r="72" spans="1:4" x14ac:dyDescent="0.2">
      <c r="A72" s="112">
        <v>242</v>
      </c>
      <c r="B72" s="112" t="s">
        <v>142</v>
      </c>
      <c r="C72" s="112">
        <v>24</v>
      </c>
      <c r="D72" t="s">
        <v>425</v>
      </c>
    </row>
    <row r="73" spans="1:4" x14ac:dyDescent="0.2">
      <c r="A73" s="112">
        <v>252</v>
      </c>
      <c r="B73" s="112" t="s">
        <v>143</v>
      </c>
      <c r="C73" s="112">
        <v>25</v>
      </c>
      <c r="D73" t="s">
        <v>426</v>
      </c>
    </row>
    <row r="74" spans="1:4" x14ac:dyDescent="0.2">
      <c r="A74" s="112">
        <v>253</v>
      </c>
      <c r="B74" s="112" t="s">
        <v>144</v>
      </c>
      <c r="C74" s="112">
        <v>25</v>
      </c>
      <c r="D74" t="s">
        <v>426</v>
      </c>
    </row>
    <row r="75" spans="1:4" x14ac:dyDescent="0.2">
      <c r="A75" s="112">
        <v>255</v>
      </c>
      <c r="B75" s="112" t="s">
        <v>145</v>
      </c>
      <c r="C75" s="112">
        <v>25</v>
      </c>
      <c r="D75" t="s">
        <v>426</v>
      </c>
    </row>
    <row r="76" spans="1:4" x14ac:dyDescent="0.2">
      <c r="A76" s="112">
        <v>256</v>
      </c>
      <c r="B76" s="112" t="s">
        <v>146</v>
      </c>
      <c r="C76" s="112">
        <v>25</v>
      </c>
      <c r="D76" t="s">
        <v>426</v>
      </c>
    </row>
    <row r="77" spans="1:4" x14ac:dyDescent="0.2">
      <c r="A77" s="112">
        <v>261</v>
      </c>
      <c r="B77" s="112" t="s">
        <v>147</v>
      </c>
      <c r="C77" s="112">
        <v>26</v>
      </c>
      <c r="D77" t="s">
        <v>427</v>
      </c>
    </row>
    <row r="78" spans="1:4" x14ac:dyDescent="0.2">
      <c r="A78" s="112">
        <v>264</v>
      </c>
      <c r="B78" s="112" t="s">
        <v>148</v>
      </c>
      <c r="C78" s="112">
        <v>26</v>
      </c>
      <c r="D78" t="s">
        <v>427</v>
      </c>
    </row>
    <row r="79" spans="1:4" x14ac:dyDescent="0.2">
      <c r="A79" s="112">
        <v>270</v>
      </c>
      <c r="B79" s="112" t="s">
        <v>149</v>
      </c>
      <c r="C79" s="112">
        <v>27</v>
      </c>
      <c r="D79" t="s">
        <v>428</v>
      </c>
    </row>
    <row r="80" spans="1:4" x14ac:dyDescent="0.2">
      <c r="A80" s="112">
        <v>271</v>
      </c>
      <c r="B80" s="112" t="s">
        <v>150</v>
      </c>
      <c r="C80" s="112">
        <v>27</v>
      </c>
      <c r="D80" t="s">
        <v>428</v>
      </c>
    </row>
    <row r="81" spans="1:4" x14ac:dyDescent="0.2">
      <c r="A81" s="112">
        <v>272</v>
      </c>
      <c r="B81" s="112" t="s">
        <v>151</v>
      </c>
      <c r="C81" s="112">
        <v>27</v>
      </c>
      <c r="D81" t="s">
        <v>428</v>
      </c>
    </row>
    <row r="82" spans="1:4" x14ac:dyDescent="0.2">
      <c r="A82" s="112">
        <v>273</v>
      </c>
      <c r="B82" s="112" t="s">
        <v>152</v>
      </c>
      <c r="C82" s="112">
        <v>27</v>
      </c>
      <c r="D82" t="s">
        <v>428</v>
      </c>
    </row>
    <row r="83" spans="1:4" x14ac:dyDescent="0.2">
      <c r="A83" s="112">
        <v>276</v>
      </c>
      <c r="B83" s="112" t="s">
        <v>153</v>
      </c>
      <c r="C83" s="112">
        <v>27</v>
      </c>
      <c r="D83" t="s">
        <v>428</v>
      </c>
    </row>
    <row r="84" spans="1:4" x14ac:dyDescent="0.2">
      <c r="A84" s="112">
        <v>277</v>
      </c>
      <c r="B84" s="112" t="s">
        <v>154</v>
      </c>
      <c r="C84" s="112">
        <v>27</v>
      </c>
      <c r="D84" t="s">
        <v>428</v>
      </c>
    </row>
    <row r="85" spans="1:4" x14ac:dyDescent="0.2">
      <c r="A85" s="112">
        <v>278</v>
      </c>
      <c r="B85" s="112" t="s">
        <v>155</v>
      </c>
      <c r="C85" s="112">
        <v>27</v>
      </c>
      <c r="D85" t="s">
        <v>428</v>
      </c>
    </row>
    <row r="86" spans="1:4" x14ac:dyDescent="0.2">
      <c r="A86" s="112">
        <v>279</v>
      </c>
      <c r="B86" s="112" t="s">
        <v>156</v>
      </c>
      <c r="C86" s="112">
        <v>27</v>
      </c>
      <c r="D86" t="s">
        <v>428</v>
      </c>
    </row>
    <row r="87" spans="1:4" x14ac:dyDescent="0.2">
      <c r="A87" s="112">
        <v>280</v>
      </c>
      <c r="B87" s="112" t="s">
        <v>157</v>
      </c>
      <c r="C87" s="112">
        <v>27</v>
      </c>
      <c r="D87" t="s">
        <v>428</v>
      </c>
    </row>
    <row r="88" spans="1:4" x14ac:dyDescent="0.2">
      <c r="A88" s="112">
        <v>281</v>
      </c>
      <c r="B88" s="112" t="s">
        <v>158</v>
      </c>
      <c r="C88" s="112">
        <v>27</v>
      </c>
      <c r="D88" t="s">
        <v>428</v>
      </c>
    </row>
    <row r="89" spans="1:4" x14ac:dyDescent="0.2">
      <c r="A89" s="112">
        <v>282</v>
      </c>
      <c r="B89" s="112" t="s">
        <v>159</v>
      </c>
      <c r="C89" s="112">
        <v>27</v>
      </c>
      <c r="D89" t="s">
        <v>428</v>
      </c>
    </row>
    <row r="90" spans="1:4" x14ac:dyDescent="0.2">
      <c r="A90" s="112">
        <v>283</v>
      </c>
      <c r="B90" s="112" t="s">
        <v>160</v>
      </c>
      <c r="C90" s="112">
        <v>27</v>
      </c>
      <c r="D90" t="s">
        <v>428</v>
      </c>
    </row>
    <row r="91" spans="1:4" x14ac:dyDescent="0.2">
      <c r="A91" s="112">
        <v>284</v>
      </c>
      <c r="B91" s="112" t="s">
        <v>161</v>
      </c>
      <c r="C91" s="112">
        <v>27</v>
      </c>
      <c r="D91" t="s">
        <v>428</v>
      </c>
    </row>
    <row r="92" spans="1:4" x14ac:dyDescent="0.2">
      <c r="A92" s="112">
        <v>286</v>
      </c>
      <c r="B92" s="112" t="s">
        <v>162</v>
      </c>
      <c r="C92" s="112">
        <v>27</v>
      </c>
      <c r="D92" t="s">
        <v>428</v>
      </c>
    </row>
    <row r="93" spans="1:4" ht="15" x14ac:dyDescent="0.25">
      <c r="A93" s="113">
        <v>294</v>
      </c>
      <c r="B93" s="113" t="s">
        <v>163</v>
      </c>
      <c r="C93" s="113">
        <v>28</v>
      </c>
      <c r="D93" t="s">
        <v>429</v>
      </c>
    </row>
    <row r="94" spans="1:4" ht="15" x14ac:dyDescent="0.25">
      <c r="A94" s="113">
        <v>297</v>
      </c>
      <c r="B94" s="113" t="s">
        <v>164</v>
      </c>
      <c r="C94" s="113">
        <v>28</v>
      </c>
      <c r="D94" t="s">
        <v>429</v>
      </c>
    </row>
    <row r="95" spans="1:4" ht="15" x14ac:dyDescent="0.25">
      <c r="A95" s="113">
        <v>299</v>
      </c>
      <c r="B95" s="113" t="s">
        <v>165</v>
      </c>
      <c r="C95" s="113">
        <v>28</v>
      </c>
      <c r="D95" t="s">
        <v>429</v>
      </c>
    </row>
    <row r="96" spans="1:4" ht="15" x14ac:dyDescent="0.25">
      <c r="A96" s="113">
        <v>300</v>
      </c>
      <c r="B96" s="113" t="s">
        <v>166</v>
      </c>
      <c r="C96" s="113">
        <v>28</v>
      </c>
      <c r="D96" t="s">
        <v>429</v>
      </c>
    </row>
    <row r="97" spans="1:4" x14ac:dyDescent="0.2">
      <c r="A97" s="112">
        <v>306</v>
      </c>
      <c r="B97" s="112" t="s">
        <v>167</v>
      </c>
      <c r="C97" s="112">
        <v>29</v>
      </c>
      <c r="D97" t="s">
        <v>430</v>
      </c>
    </row>
    <row r="98" spans="1:4" x14ac:dyDescent="0.2">
      <c r="A98" s="112">
        <v>308</v>
      </c>
      <c r="B98" s="112" t="s">
        <v>168</v>
      </c>
      <c r="C98" s="112">
        <v>29</v>
      </c>
      <c r="D98" t="s">
        <v>430</v>
      </c>
    </row>
    <row r="99" spans="1:4" x14ac:dyDescent="0.2">
      <c r="A99" s="112">
        <v>309</v>
      </c>
      <c r="B99" s="112" t="s">
        <v>169</v>
      </c>
      <c r="C99" s="112">
        <v>29</v>
      </c>
      <c r="D99" t="s">
        <v>430</v>
      </c>
    </row>
    <row r="100" spans="1:4" x14ac:dyDescent="0.2">
      <c r="A100" s="112">
        <v>314</v>
      </c>
      <c r="B100" s="112" t="s">
        <v>170</v>
      </c>
      <c r="C100" s="112">
        <v>30</v>
      </c>
      <c r="D100" t="s">
        <v>431</v>
      </c>
    </row>
    <row r="101" spans="1:4" x14ac:dyDescent="0.2">
      <c r="A101" s="112">
        <v>316</v>
      </c>
      <c r="B101" s="112" t="s">
        <v>171</v>
      </c>
      <c r="C101" s="112">
        <v>31</v>
      </c>
      <c r="D101" t="s">
        <v>432</v>
      </c>
    </row>
    <row r="102" spans="1:4" x14ac:dyDescent="0.2">
      <c r="A102" s="112">
        <v>317</v>
      </c>
      <c r="B102" s="112" t="s">
        <v>172</v>
      </c>
      <c r="C102" s="112">
        <v>31</v>
      </c>
      <c r="D102" t="s">
        <v>432</v>
      </c>
    </row>
    <row r="103" spans="1:4" x14ac:dyDescent="0.2">
      <c r="A103" s="112">
        <v>318</v>
      </c>
      <c r="B103" s="112" t="s">
        <v>173</v>
      </c>
      <c r="C103" s="112">
        <v>31</v>
      </c>
      <c r="D103" t="s">
        <v>432</v>
      </c>
    </row>
    <row r="104" spans="1:4" x14ac:dyDescent="0.2">
      <c r="A104" s="112">
        <v>319</v>
      </c>
      <c r="B104" s="112" t="s">
        <v>174</v>
      </c>
      <c r="C104" s="112">
        <v>31</v>
      </c>
      <c r="D104" t="s">
        <v>432</v>
      </c>
    </row>
    <row r="105" spans="1:4" x14ac:dyDescent="0.2">
      <c r="A105" s="112">
        <v>323</v>
      </c>
      <c r="B105" s="112" t="s">
        <v>175</v>
      </c>
      <c r="C105" s="112">
        <v>13</v>
      </c>
      <c r="D105" t="s">
        <v>414</v>
      </c>
    </row>
    <row r="106" spans="1:4" x14ac:dyDescent="0.2">
      <c r="A106" s="112">
        <v>330</v>
      </c>
      <c r="B106" s="112" t="s">
        <v>176</v>
      </c>
      <c r="C106" s="112">
        <v>32</v>
      </c>
      <c r="D106" t="s">
        <v>433</v>
      </c>
    </row>
    <row r="107" spans="1:4" x14ac:dyDescent="0.2">
      <c r="A107" s="112">
        <v>332</v>
      </c>
      <c r="B107" s="112" t="s">
        <v>177</v>
      </c>
      <c r="C107" s="112">
        <v>33</v>
      </c>
      <c r="D107" t="s">
        <v>434</v>
      </c>
    </row>
    <row r="108" spans="1:4" x14ac:dyDescent="0.2">
      <c r="A108" s="112">
        <v>333</v>
      </c>
      <c r="B108" s="112" t="s">
        <v>178</v>
      </c>
      <c r="C108" s="112">
        <v>33</v>
      </c>
      <c r="D108" t="s">
        <v>434</v>
      </c>
    </row>
    <row r="109" spans="1:4" x14ac:dyDescent="0.2">
      <c r="A109" s="112">
        <v>345</v>
      </c>
      <c r="B109" s="112" t="s">
        <v>179</v>
      </c>
      <c r="C109" s="112">
        <v>34</v>
      </c>
      <c r="D109" t="s">
        <v>435</v>
      </c>
    </row>
    <row r="110" spans="1:4" x14ac:dyDescent="0.2">
      <c r="A110" s="112">
        <v>347</v>
      </c>
      <c r="B110" s="112" t="s">
        <v>180</v>
      </c>
      <c r="C110" s="112">
        <v>34</v>
      </c>
      <c r="D110" t="s">
        <v>435</v>
      </c>
    </row>
    <row r="111" spans="1:4" x14ac:dyDescent="0.2">
      <c r="A111" s="112">
        <v>356</v>
      </c>
      <c r="B111" s="112" t="s">
        <v>181</v>
      </c>
      <c r="C111" s="112">
        <v>35</v>
      </c>
      <c r="D111" t="s">
        <v>436</v>
      </c>
    </row>
    <row r="112" spans="1:4" x14ac:dyDescent="0.2">
      <c r="A112" s="112">
        <v>361</v>
      </c>
      <c r="B112" s="112" t="s">
        <v>182</v>
      </c>
      <c r="C112" s="112">
        <v>36</v>
      </c>
      <c r="D112" t="s">
        <v>437</v>
      </c>
    </row>
    <row r="113" spans="1:4" x14ac:dyDescent="0.2">
      <c r="A113" s="112">
        <v>362</v>
      </c>
      <c r="B113" s="112" t="s">
        <v>183</v>
      </c>
      <c r="C113" s="112">
        <v>36</v>
      </c>
      <c r="D113" t="s">
        <v>437</v>
      </c>
    </row>
    <row r="114" spans="1:4" x14ac:dyDescent="0.2">
      <c r="A114" s="112">
        <v>363</v>
      </c>
      <c r="B114" s="112" t="s">
        <v>184</v>
      </c>
      <c r="C114" s="112">
        <v>36</v>
      </c>
      <c r="D114" t="s">
        <v>437</v>
      </c>
    </row>
    <row r="115" spans="1:4" x14ac:dyDescent="0.2">
      <c r="A115" s="112">
        <v>378</v>
      </c>
      <c r="B115" s="112" t="s">
        <v>185</v>
      </c>
      <c r="C115" s="112">
        <v>37</v>
      </c>
      <c r="D115" t="s">
        <v>438</v>
      </c>
    </row>
    <row r="116" spans="1:4" x14ac:dyDescent="0.2">
      <c r="A116" s="112">
        <v>381</v>
      </c>
      <c r="B116" s="112" t="s">
        <v>186</v>
      </c>
      <c r="C116" s="112">
        <v>38</v>
      </c>
      <c r="D116" t="s">
        <v>439</v>
      </c>
    </row>
    <row r="117" spans="1:4" x14ac:dyDescent="0.2">
      <c r="A117" s="112">
        <v>390</v>
      </c>
      <c r="B117" s="112" t="s">
        <v>187</v>
      </c>
      <c r="C117" s="112">
        <v>39</v>
      </c>
      <c r="D117" t="s">
        <v>440</v>
      </c>
    </row>
    <row r="118" spans="1:4" x14ac:dyDescent="0.2">
      <c r="A118" s="112">
        <v>391</v>
      </c>
      <c r="B118" s="112" t="s">
        <v>188</v>
      </c>
      <c r="C118" s="112">
        <v>40</v>
      </c>
      <c r="D118" t="s">
        <v>441</v>
      </c>
    </row>
    <row r="119" spans="1:4" x14ac:dyDescent="0.2">
      <c r="A119" s="112">
        <v>402</v>
      </c>
      <c r="B119" s="112" t="s">
        <v>189</v>
      </c>
      <c r="C119" s="112">
        <v>41</v>
      </c>
      <c r="D119" t="s">
        <v>442</v>
      </c>
    </row>
    <row r="120" spans="1:4" x14ac:dyDescent="0.2">
      <c r="A120" s="112">
        <v>403</v>
      </c>
      <c r="B120" s="112" t="s">
        <v>190</v>
      </c>
      <c r="C120" s="112">
        <v>41</v>
      </c>
      <c r="D120" t="s">
        <v>442</v>
      </c>
    </row>
    <row r="121" spans="1:4" x14ac:dyDescent="0.2">
      <c r="A121" s="112">
        <v>404</v>
      </c>
      <c r="B121" s="112" t="s">
        <v>191</v>
      </c>
      <c r="C121" s="112">
        <v>41</v>
      </c>
      <c r="D121" t="s">
        <v>442</v>
      </c>
    </row>
    <row r="122" spans="1:4" x14ac:dyDescent="0.2">
      <c r="A122" s="112">
        <v>413</v>
      </c>
      <c r="B122" s="112" t="s">
        <v>192</v>
      </c>
      <c r="C122" s="112">
        <v>42</v>
      </c>
      <c r="D122" t="s">
        <v>443</v>
      </c>
    </row>
    <row r="123" spans="1:4" x14ac:dyDescent="0.2">
      <c r="A123" s="112">
        <v>414</v>
      </c>
      <c r="B123" s="112" t="s">
        <v>193</v>
      </c>
      <c r="C123" s="112">
        <v>42</v>
      </c>
      <c r="D123" t="s">
        <v>443</v>
      </c>
    </row>
    <row r="124" spans="1:4" x14ac:dyDescent="0.2">
      <c r="A124" s="112">
        <v>415</v>
      </c>
      <c r="B124" s="112" t="s">
        <v>194</v>
      </c>
      <c r="C124" s="112">
        <v>42</v>
      </c>
      <c r="D124" t="s">
        <v>443</v>
      </c>
    </row>
    <row r="125" spans="1:4" x14ac:dyDescent="0.2">
      <c r="A125" s="112">
        <v>423</v>
      </c>
      <c r="B125" s="112" t="s">
        <v>195</v>
      </c>
      <c r="C125" s="112">
        <v>43</v>
      </c>
      <c r="D125" t="s">
        <v>444</v>
      </c>
    </row>
    <row r="126" spans="1:4" x14ac:dyDescent="0.2">
      <c r="A126" s="112">
        <v>424</v>
      </c>
      <c r="B126" s="112" t="s">
        <v>196</v>
      </c>
      <c r="C126" s="112">
        <v>43</v>
      </c>
      <c r="D126" t="s">
        <v>444</v>
      </c>
    </row>
    <row r="127" spans="1:4" x14ac:dyDescent="0.2">
      <c r="A127" s="112">
        <v>432</v>
      </c>
      <c r="B127" s="112" t="s">
        <v>197</v>
      </c>
      <c r="C127" s="112">
        <v>44</v>
      </c>
      <c r="D127" t="s">
        <v>445</v>
      </c>
    </row>
    <row r="128" spans="1:4" x14ac:dyDescent="0.2">
      <c r="A128" s="112">
        <v>435</v>
      </c>
      <c r="B128" s="112" t="s">
        <v>198</v>
      </c>
      <c r="C128" s="112">
        <v>44</v>
      </c>
      <c r="D128" t="s">
        <v>445</v>
      </c>
    </row>
    <row r="129" spans="1:4" x14ac:dyDescent="0.2">
      <c r="A129" s="112">
        <v>441</v>
      </c>
      <c r="B129" s="112" t="s">
        <v>199</v>
      </c>
      <c r="C129" s="112">
        <v>45</v>
      </c>
      <c r="D129" t="s">
        <v>446</v>
      </c>
    </row>
    <row r="130" spans="1:4" x14ac:dyDescent="0.2">
      <c r="A130" s="112">
        <v>447</v>
      </c>
      <c r="B130" s="112" t="s">
        <v>200</v>
      </c>
      <c r="C130" s="112">
        <v>45</v>
      </c>
      <c r="D130" t="s">
        <v>446</v>
      </c>
    </row>
    <row r="131" spans="1:4" x14ac:dyDescent="0.2">
      <c r="A131" s="112">
        <v>458</v>
      </c>
      <c r="B131" s="112" t="s">
        <v>201</v>
      </c>
      <c r="C131" s="112">
        <v>46</v>
      </c>
      <c r="D131" t="s">
        <v>447</v>
      </c>
    </row>
    <row r="132" spans="1:4" x14ac:dyDescent="0.2">
      <c r="A132" s="112">
        <v>463</v>
      </c>
      <c r="B132" s="112" t="s">
        <v>202</v>
      </c>
      <c r="C132" s="112">
        <v>47</v>
      </c>
      <c r="D132" t="s">
        <v>448</v>
      </c>
    </row>
    <row r="133" spans="1:4" x14ac:dyDescent="0.2">
      <c r="A133" s="112">
        <v>465</v>
      </c>
      <c r="B133" s="112" t="s">
        <v>203</v>
      </c>
      <c r="C133" s="112">
        <v>47</v>
      </c>
      <c r="D133" t="s">
        <v>448</v>
      </c>
    </row>
    <row r="134" spans="1:4" x14ac:dyDescent="0.2">
      <c r="A134" s="112">
        <v>466</v>
      </c>
      <c r="B134" s="112" t="s">
        <v>204</v>
      </c>
      <c r="C134" s="112">
        <v>86</v>
      </c>
      <c r="D134" t="s">
        <v>487</v>
      </c>
    </row>
    <row r="135" spans="1:4" x14ac:dyDescent="0.2">
      <c r="A135" s="112">
        <v>473</v>
      </c>
      <c r="B135" s="112" t="s">
        <v>205</v>
      </c>
      <c r="C135" s="112">
        <v>48</v>
      </c>
      <c r="D135" t="s">
        <v>449</v>
      </c>
    </row>
    <row r="136" spans="1:4" x14ac:dyDescent="0.2">
      <c r="A136" s="112">
        <v>477</v>
      </c>
      <c r="B136" s="112" t="s">
        <v>206</v>
      </c>
      <c r="C136" s="112">
        <v>48</v>
      </c>
      <c r="D136" t="s">
        <v>449</v>
      </c>
    </row>
    <row r="137" spans="1:4" x14ac:dyDescent="0.2">
      <c r="A137" s="112">
        <v>480</v>
      </c>
      <c r="B137" s="112" t="s">
        <v>207</v>
      </c>
      <c r="C137" s="112">
        <v>48</v>
      </c>
      <c r="D137" t="s">
        <v>449</v>
      </c>
    </row>
    <row r="138" spans="1:4" x14ac:dyDescent="0.2">
      <c r="A138" s="112">
        <v>482</v>
      </c>
      <c r="B138" s="112" t="s">
        <v>208</v>
      </c>
      <c r="C138" s="112">
        <v>49</v>
      </c>
      <c r="D138" t="s">
        <v>450</v>
      </c>
    </row>
    <row r="139" spans="1:4" x14ac:dyDescent="0.2">
      <c r="A139" s="112">
        <v>484</v>
      </c>
      <c r="B139" s="112" t="s">
        <v>209</v>
      </c>
      <c r="C139" s="112">
        <v>49</v>
      </c>
      <c r="D139" t="s">
        <v>450</v>
      </c>
    </row>
    <row r="140" spans="1:4" x14ac:dyDescent="0.2">
      <c r="A140" s="112">
        <v>485</v>
      </c>
      <c r="B140" s="112" t="s">
        <v>210</v>
      </c>
      <c r="C140" s="112">
        <v>49</v>
      </c>
      <c r="D140" t="s">
        <v>450</v>
      </c>
    </row>
    <row r="141" spans="1:4" x14ac:dyDescent="0.2">
      <c r="A141" s="112">
        <v>486</v>
      </c>
      <c r="B141" s="112" t="s">
        <v>211</v>
      </c>
      <c r="C141" s="112">
        <v>49</v>
      </c>
      <c r="D141" t="s">
        <v>450</v>
      </c>
    </row>
    <row r="142" spans="1:4" x14ac:dyDescent="0.2">
      <c r="A142" s="112">
        <v>487</v>
      </c>
      <c r="B142" s="112" t="s">
        <v>212</v>
      </c>
      <c r="C142" s="112">
        <v>49</v>
      </c>
      <c r="D142" t="s">
        <v>450</v>
      </c>
    </row>
    <row r="143" spans="1:4" x14ac:dyDescent="0.2">
      <c r="A143" s="112">
        <v>492</v>
      </c>
      <c r="B143" s="112" t="s">
        <v>213</v>
      </c>
      <c r="C143" s="112">
        <v>50</v>
      </c>
      <c r="D143" t="s">
        <v>451</v>
      </c>
    </row>
    <row r="144" spans="1:4" x14ac:dyDescent="0.2">
      <c r="A144" s="112">
        <v>495</v>
      </c>
      <c r="B144" s="112" t="s">
        <v>214</v>
      </c>
      <c r="C144" s="112">
        <v>50</v>
      </c>
      <c r="D144" t="s">
        <v>451</v>
      </c>
    </row>
    <row r="145" spans="1:4" x14ac:dyDescent="0.2">
      <c r="A145" s="112">
        <v>497</v>
      </c>
      <c r="B145" s="112" t="s">
        <v>215</v>
      </c>
      <c r="C145" s="112">
        <v>50</v>
      </c>
      <c r="D145" t="s">
        <v>451</v>
      </c>
    </row>
    <row r="146" spans="1:4" x14ac:dyDescent="0.2">
      <c r="A146" s="112">
        <v>499</v>
      </c>
      <c r="B146" s="112" t="s">
        <v>216</v>
      </c>
      <c r="C146" s="112">
        <v>50</v>
      </c>
      <c r="D146" t="s">
        <v>451</v>
      </c>
    </row>
    <row r="147" spans="1:4" x14ac:dyDescent="0.2">
      <c r="A147" s="112">
        <v>500</v>
      </c>
      <c r="B147" s="112" t="s">
        <v>217</v>
      </c>
      <c r="C147" s="112">
        <v>50</v>
      </c>
      <c r="D147" t="s">
        <v>451</v>
      </c>
    </row>
    <row r="148" spans="1:4" x14ac:dyDescent="0.2">
      <c r="A148" s="112">
        <v>505</v>
      </c>
      <c r="B148" s="112" t="s">
        <v>218</v>
      </c>
      <c r="C148" s="112">
        <v>51</v>
      </c>
      <c r="D148" t="s">
        <v>452</v>
      </c>
    </row>
    <row r="149" spans="1:4" x14ac:dyDescent="0.2">
      <c r="A149" s="112">
        <v>507</v>
      </c>
      <c r="B149" s="112" t="s">
        <v>219</v>
      </c>
      <c r="C149" s="112">
        <v>52</v>
      </c>
      <c r="D149" t="s">
        <v>453</v>
      </c>
    </row>
    <row r="150" spans="1:4" x14ac:dyDescent="0.2">
      <c r="A150" s="112">
        <v>508</v>
      </c>
      <c r="B150" s="112" t="s">
        <v>220</v>
      </c>
      <c r="C150" s="112">
        <v>52</v>
      </c>
      <c r="D150" t="s">
        <v>453</v>
      </c>
    </row>
    <row r="151" spans="1:4" x14ac:dyDescent="0.2">
      <c r="A151" s="112">
        <v>511</v>
      </c>
      <c r="B151" s="112" t="s">
        <v>221</v>
      </c>
      <c r="C151" s="112">
        <v>53</v>
      </c>
      <c r="D151" t="s">
        <v>454</v>
      </c>
    </row>
    <row r="152" spans="1:4" x14ac:dyDescent="0.2">
      <c r="A152" s="112">
        <v>514</v>
      </c>
      <c r="B152" s="112" t="s">
        <v>222</v>
      </c>
      <c r="C152" s="112">
        <v>53</v>
      </c>
      <c r="D152" t="s">
        <v>454</v>
      </c>
    </row>
    <row r="153" spans="1:4" x14ac:dyDescent="0.2">
      <c r="A153" s="112">
        <v>518</v>
      </c>
      <c r="B153" s="112" t="s">
        <v>223</v>
      </c>
      <c r="C153" s="112">
        <v>53</v>
      </c>
      <c r="D153" t="s">
        <v>454</v>
      </c>
    </row>
    <row r="154" spans="1:4" x14ac:dyDescent="0.2">
      <c r="A154" s="112">
        <v>531</v>
      </c>
      <c r="B154" s="112" t="s">
        <v>224</v>
      </c>
      <c r="C154" s="112">
        <v>55</v>
      </c>
      <c r="D154" t="s">
        <v>456</v>
      </c>
    </row>
    <row r="155" spans="1:4" x14ac:dyDescent="0.2">
      <c r="A155" s="112">
        <v>533</v>
      </c>
      <c r="B155" s="112" t="s">
        <v>225</v>
      </c>
      <c r="C155" s="112">
        <v>55</v>
      </c>
      <c r="D155" t="s">
        <v>456</v>
      </c>
    </row>
    <row r="156" spans="1:4" x14ac:dyDescent="0.2">
      <c r="A156" s="112">
        <v>534</v>
      </c>
      <c r="B156" s="112" t="s">
        <v>226</v>
      </c>
      <c r="C156" s="112">
        <v>55</v>
      </c>
      <c r="D156" t="s">
        <v>456</v>
      </c>
    </row>
    <row r="157" spans="1:4" x14ac:dyDescent="0.2">
      <c r="A157" s="112">
        <v>535</v>
      </c>
      <c r="B157" s="112" t="s">
        <v>227</v>
      </c>
      <c r="C157" s="112">
        <v>55</v>
      </c>
      <c r="D157" t="s">
        <v>456</v>
      </c>
    </row>
    <row r="158" spans="1:4" x14ac:dyDescent="0.2">
      <c r="A158" s="112">
        <v>542</v>
      </c>
      <c r="B158" s="112" t="s">
        <v>228</v>
      </c>
      <c r="C158" s="112">
        <v>56</v>
      </c>
      <c r="D158" t="s">
        <v>457</v>
      </c>
    </row>
    <row r="159" spans="1:4" x14ac:dyDescent="0.2">
      <c r="A159" s="112">
        <v>544</v>
      </c>
      <c r="B159" s="112" t="s">
        <v>229</v>
      </c>
      <c r="C159" s="112">
        <v>56</v>
      </c>
      <c r="D159" t="s">
        <v>457</v>
      </c>
    </row>
    <row r="160" spans="1:4" x14ac:dyDescent="0.2">
      <c r="A160" s="112">
        <v>545</v>
      </c>
      <c r="B160" s="112" t="s">
        <v>230</v>
      </c>
      <c r="C160" s="112">
        <v>56</v>
      </c>
      <c r="D160" t="s">
        <v>457</v>
      </c>
    </row>
    <row r="161" spans="1:4" x14ac:dyDescent="0.2">
      <c r="A161" s="112">
        <v>547</v>
      </c>
      <c r="B161" s="112" t="s">
        <v>231</v>
      </c>
      <c r="C161" s="112">
        <v>56</v>
      </c>
      <c r="D161" t="s">
        <v>457</v>
      </c>
    </row>
    <row r="162" spans="1:4" x14ac:dyDescent="0.2">
      <c r="A162" s="112">
        <v>548</v>
      </c>
      <c r="B162" s="112" t="s">
        <v>232</v>
      </c>
      <c r="C162" s="112">
        <v>56</v>
      </c>
      <c r="D162" t="s">
        <v>457</v>
      </c>
    </row>
    <row r="163" spans="1:4" x14ac:dyDescent="0.2">
      <c r="A163" s="112">
        <v>549</v>
      </c>
      <c r="B163" s="112" t="s">
        <v>233</v>
      </c>
      <c r="C163" s="112">
        <v>56</v>
      </c>
      <c r="D163" t="s">
        <v>457</v>
      </c>
    </row>
    <row r="164" spans="1:4" x14ac:dyDescent="0.2">
      <c r="A164" s="112">
        <v>550</v>
      </c>
      <c r="B164" s="112" t="s">
        <v>234</v>
      </c>
      <c r="C164" s="112">
        <v>56</v>
      </c>
      <c r="D164" t="s">
        <v>457</v>
      </c>
    </row>
    <row r="165" spans="1:4" x14ac:dyDescent="0.2">
      <c r="A165" s="112">
        <v>553</v>
      </c>
      <c r="B165" s="112" t="s">
        <v>235</v>
      </c>
      <c r="C165" s="112">
        <v>56</v>
      </c>
      <c r="D165" t="s">
        <v>457</v>
      </c>
    </row>
    <row r="166" spans="1:4" x14ac:dyDescent="0.2">
      <c r="A166" s="112">
        <v>561</v>
      </c>
      <c r="B166" s="112" t="s">
        <v>236</v>
      </c>
      <c r="C166" s="112">
        <v>57</v>
      </c>
      <c r="D166" t="s">
        <v>458</v>
      </c>
    </row>
    <row r="167" spans="1:4" x14ac:dyDescent="0.2">
      <c r="A167" s="112">
        <v>564</v>
      </c>
      <c r="B167" s="112" t="s">
        <v>237</v>
      </c>
      <c r="C167" s="112">
        <v>57</v>
      </c>
      <c r="D167" t="s">
        <v>458</v>
      </c>
    </row>
    <row r="168" spans="1:4" x14ac:dyDescent="0.2">
      <c r="A168" s="112">
        <v>577</v>
      </c>
      <c r="B168" s="112" t="s">
        <v>238</v>
      </c>
      <c r="C168" s="112">
        <v>58</v>
      </c>
      <c r="D168" t="s">
        <v>459</v>
      </c>
    </row>
    <row r="169" spans="1:4" x14ac:dyDescent="0.2">
      <c r="A169" s="112">
        <v>578</v>
      </c>
      <c r="B169" s="112" t="s">
        <v>239</v>
      </c>
      <c r="C169" s="112">
        <v>58</v>
      </c>
      <c r="D169" t="s">
        <v>459</v>
      </c>
    </row>
    <row r="170" spans="1:4" x14ac:dyDescent="0.2">
      <c r="A170" s="112">
        <v>581</v>
      </c>
      <c r="B170" s="112" t="s">
        <v>240</v>
      </c>
      <c r="C170" s="112">
        <v>59</v>
      </c>
      <c r="D170" t="s">
        <v>460</v>
      </c>
    </row>
    <row r="171" spans="1:4" x14ac:dyDescent="0.2">
      <c r="A171" s="112">
        <v>592</v>
      </c>
      <c r="B171" s="112" t="s">
        <v>241</v>
      </c>
      <c r="C171" s="112">
        <v>60</v>
      </c>
      <c r="D171" t="s">
        <v>461</v>
      </c>
    </row>
    <row r="172" spans="1:4" x14ac:dyDescent="0.2">
      <c r="A172" s="112">
        <v>593</v>
      </c>
      <c r="B172" s="112" t="s">
        <v>242</v>
      </c>
      <c r="C172" s="112">
        <v>60</v>
      </c>
      <c r="D172" t="s">
        <v>461</v>
      </c>
    </row>
    <row r="173" spans="1:4" x14ac:dyDescent="0.2">
      <c r="A173" s="112">
        <v>595</v>
      </c>
      <c r="B173" s="112" t="s">
        <v>243</v>
      </c>
      <c r="C173" s="112">
        <v>60</v>
      </c>
      <c r="D173" t="s">
        <v>461</v>
      </c>
    </row>
    <row r="174" spans="1:4" x14ac:dyDescent="0.2">
      <c r="A174" s="112">
        <v>599</v>
      </c>
      <c r="B174" s="112" t="s">
        <v>244</v>
      </c>
      <c r="C174" s="112">
        <v>60</v>
      </c>
      <c r="D174" t="s">
        <v>461</v>
      </c>
    </row>
    <row r="175" spans="1:4" x14ac:dyDescent="0.2">
      <c r="A175" s="112">
        <v>600</v>
      </c>
      <c r="B175" s="112" t="s">
        <v>245</v>
      </c>
      <c r="C175" s="112">
        <v>60</v>
      </c>
      <c r="D175" t="s">
        <v>461</v>
      </c>
    </row>
    <row r="176" spans="1:4" x14ac:dyDescent="0.2">
      <c r="A176" s="112">
        <v>601</v>
      </c>
      <c r="B176" s="112" t="s">
        <v>246</v>
      </c>
      <c r="C176" s="112">
        <v>60</v>
      </c>
      <c r="D176" t="s">
        <v>461</v>
      </c>
    </row>
    <row r="177" spans="1:4" x14ac:dyDescent="0.2">
      <c r="A177" s="112">
        <v>621</v>
      </c>
      <c r="B177" s="112" t="s">
        <v>247</v>
      </c>
      <c r="C177" s="112">
        <v>62</v>
      </c>
      <c r="D177" t="s">
        <v>463</v>
      </c>
    </row>
    <row r="178" spans="1:4" x14ac:dyDescent="0.2">
      <c r="A178" s="112">
        <v>622</v>
      </c>
      <c r="B178" s="112" t="s">
        <v>248</v>
      </c>
      <c r="C178" s="112">
        <v>62</v>
      </c>
      <c r="D178" t="s">
        <v>463</v>
      </c>
    </row>
    <row r="179" spans="1:4" x14ac:dyDescent="0.2">
      <c r="A179" s="112">
        <v>623</v>
      </c>
      <c r="B179" s="112" t="s">
        <v>249</v>
      </c>
      <c r="C179" s="112">
        <v>62</v>
      </c>
      <c r="D179" t="s">
        <v>463</v>
      </c>
    </row>
    <row r="180" spans="1:4" x14ac:dyDescent="0.2">
      <c r="A180" s="112">
        <v>624</v>
      </c>
      <c r="B180" s="112" t="s">
        <v>250</v>
      </c>
      <c r="C180" s="112">
        <v>62</v>
      </c>
      <c r="D180" t="s">
        <v>463</v>
      </c>
    </row>
    <row r="181" spans="1:4" x14ac:dyDescent="0.2">
      <c r="A181" s="112">
        <v>625</v>
      </c>
      <c r="B181" s="112" t="s">
        <v>251</v>
      </c>
      <c r="C181" s="112">
        <v>62</v>
      </c>
      <c r="D181" t="s">
        <v>463</v>
      </c>
    </row>
    <row r="182" spans="1:4" x14ac:dyDescent="0.2">
      <c r="A182" s="112">
        <v>630</v>
      </c>
      <c r="B182" s="112" t="s">
        <v>252</v>
      </c>
      <c r="C182" s="112">
        <v>63</v>
      </c>
      <c r="D182" t="s">
        <v>464</v>
      </c>
    </row>
    <row r="183" spans="1:4" x14ac:dyDescent="0.2">
      <c r="A183" s="112">
        <v>635</v>
      </c>
      <c r="B183" s="112" t="s">
        <v>253</v>
      </c>
      <c r="C183" s="112">
        <v>64</v>
      </c>
      <c r="D183" t="s">
        <v>465</v>
      </c>
    </row>
    <row r="184" spans="1:4" x14ac:dyDescent="0.2">
      <c r="A184" s="112">
        <v>640</v>
      </c>
      <c r="B184" s="112" t="s">
        <v>254</v>
      </c>
      <c r="C184" s="112">
        <v>64</v>
      </c>
      <c r="D184" t="s">
        <v>465</v>
      </c>
    </row>
    <row r="185" spans="1:4" x14ac:dyDescent="0.2">
      <c r="A185" s="112">
        <v>656</v>
      </c>
      <c r="B185" s="112" t="s">
        <v>255</v>
      </c>
      <c r="C185" s="112">
        <v>66</v>
      </c>
      <c r="D185" t="s">
        <v>467</v>
      </c>
    </row>
    <row r="186" spans="1:4" x14ac:dyDescent="0.2">
      <c r="A186" s="112">
        <v>659</v>
      </c>
      <c r="B186" s="112" t="s">
        <v>256</v>
      </c>
      <c r="C186" s="112">
        <v>66</v>
      </c>
      <c r="D186" t="s">
        <v>467</v>
      </c>
    </row>
    <row r="187" spans="1:4" x14ac:dyDescent="0.2">
      <c r="A187" s="112">
        <v>671</v>
      </c>
      <c r="B187" s="112" t="s">
        <v>257</v>
      </c>
      <c r="C187" s="112">
        <v>67</v>
      </c>
      <c r="D187" t="s">
        <v>468</v>
      </c>
    </row>
    <row r="188" spans="1:4" x14ac:dyDescent="0.2">
      <c r="A188" s="112">
        <v>676</v>
      </c>
      <c r="B188" s="112" t="s">
        <v>258</v>
      </c>
      <c r="C188" s="112">
        <v>68</v>
      </c>
      <c r="D188" t="s">
        <v>469</v>
      </c>
    </row>
    <row r="189" spans="1:4" x14ac:dyDescent="0.2">
      <c r="A189" s="112">
        <v>682</v>
      </c>
      <c r="B189" s="112" t="s">
        <v>259</v>
      </c>
      <c r="C189" s="112">
        <v>68</v>
      </c>
      <c r="D189" t="s">
        <v>469</v>
      </c>
    </row>
    <row r="190" spans="1:4" x14ac:dyDescent="0.2">
      <c r="A190" s="112">
        <v>690</v>
      </c>
      <c r="B190" s="112" t="s">
        <v>260</v>
      </c>
      <c r="C190" s="112">
        <v>68</v>
      </c>
      <c r="D190" t="s">
        <v>469</v>
      </c>
    </row>
    <row r="191" spans="1:4" x14ac:dyDescent="0.2">
      <c r="A191" s="112">
        <v>695</v>
      </c>
      <c r="B191" s="112" t="s">
        <v>261</v>
      </c>
      <c r="C191" s="112">
        <v>69</v>
      </c>
      <c r="D191" t="s">
        <v>470</v>
      </c>
    </row>
    <row r="192" spans="1:4" x14ac:dyDescent="0.2">
      <c r="A192" s="112">
        <v>696</v>
      </c>
      <c r="B192" s="112" t="s">
        <v>262</v>
      </c>
      <c r="C192" s="112">
        <v>69</v>
      </c>
      <c r="D192" t="s">
        <v>470</v>
      </c>
    </row>
    <row r="193" spans="1:4" x14ac:dyDescent="0.2">
      <c r="A193" s="112">
        <v>698</v>
      </c>
      <c r="B193" s="112" t="s">
        <v>263</v>
      </c>
      <c r="C193" s="112">
        <v>69</v>
      </c>
      <c r="D193" t="s">
        <v>470</v>
      </c>
    </row>
    <row r="194" spans="1:4" x14ac:dyDescent="0.2">
      <c r="A194" s="112">
        <v>700</v>
      </c>
      <c r="B194" s="112" t="s">
        <v>264</v>
      </c>
      <c r="C194" s="112">
        <v>69</v>
      </c>
      <c r="D194" t="s">
        <v>470</v>
      </c>
    </row>
    <row r="195" spans="1:4" x14ac:dyDescent="0.2">
      <c r="A195" s="112">
        <v>701</v>
      </c>
      <c r="B195" s="112" t="s">
        <v>265</v>
      </c>
      <c r="C195" s="112">
        <v>69</v>
      </c>
      <c r="D195" t="s">
        <v>470</v>
      </c>
    </row>
    <row r="196" spans="1:4" x14ac:dyDescent="0.2">
      <c r="A196" s="112">
        <v>704</v>
      </c>
      <c r="B196" s="112" t="s">
        <v>266</v>
      </c>
      <c r="C196" s="112">
        <v>69</v>
      </c>
      <c r="D196" t="s">
        <v>470</v>
      </c>
    </row>
    <row r="197" spans="1:4" x14ac:dyDescent="0.2">
      <c r="A197" s="112">
        <v>706</v>
      </c>
      <c r="B197" s="112" t="s">
        <v>267</v>
      </c>
      <c r="C197" s="112">
        <v>69</v>
      </c>
      <c r="D197" t="s">
        <v>470</v>
      </c>
    </row>
    <row r="198" spans="1:4" x14ac:dyDescent="0.2">
      <c r="A198" s="112">
        <v>707</v>
      </c>
      <c r="B198" s="112" t="s">
        <v>268</v>
      </c>
      <c r="C198" s="112">
        <v>69</v>
      </c>
      <c r="D198" t="s">
        <v>470</v>
      </c>
    </row>
    <row r="199" spans="1:4" x14ac:dyDescent="0.2">
      <c r="A199" s="112">
        <v>709</v>
      </c>
      <c r="B199" s="112" t="s">
        <v>269</v>
      </c>
      <c r="C199" s="112">
        <v>69</v>
      </c>
      <c r="D199" t="s">
        <v>470</v>
      </c>
    </row>
    <row r="200" spans="1:4" x14ac:dyDescent="0.2">
      <c r="A200" s="112">
        <v>712</v>
      </c>
      <c r="B200" s="112" t="s">
        <v>270</v>
      </c>
      <c r="C200" s="112">
        <v>69</v>
      </c>
      <c r="D200" t="s">
        <v>470</v>
      </c>
    </row>
    <row r="201" spans="1:4" x14ac:dyDescent="0.2">
      <c r="A201" s="112">
        <v>716</v>
      </c>
      <c r="B201" s="112" t="s">
        <v>271</v>
      </c>
      <c r="C201" s="112">
        <v>70</v>
      </c>
      <c r="D201" t="s">
        <v>471</v>
      </c>
    </row>
    <row r="202" spans="1:4" x14ac:dyDescent="0.2">
      <c r="A202" s="112">
        <v>717</v>
      </c>
      <c r="B202" s="112" t="s">
        <v>272</v>
      </c>
      <c r="C202" s="112">
        <v>70</v>
      </c>
      <c r="D202" t="s">
        <v>471</v>
      </c>
    </row>
    <row r="203" spans="1:4" x14ac:dyDescent="0.2">
      <c r="A203" s="112">
        <v>719</v>
      </c>
      <c r="B203" s="112" t="s">
        <v>273</v>
      </c>
      <c r="C203" s="112">
        <v>70</v>
      </c>
      <c r="D203" t="s">
        <v>471</v>
      </c>
    </row>
    <row r="204" spans="1:4" x14ac:dyDescent="0.2">
      <c r="A204" s="112">
        <v>720</v>
      </c>
      <c r="B204" s="112" t="s">
        <v>274</v>
      </c>
      <c r="C204" s="112">
        <v>70</v>
      </c>
      <c r="D204" t="s">
        <v>471</v>
      </c>
    </row>
    <row r="205" spans="1:4" x14ac:dyDescent="0.2">
      <c r="A205" s="112">
        <v>721</v>
      </c>
      <c r="B205" s="112" t="s">
        <v>275</v>
      </c>
      <c r="C205" s="112">
        <v>70</v>
      </c>
      <c r="D205" t="s">
        <v>471</v>
      </c>
    </row>
    <row r="206" spans="1:4" x14ac:dyDescent="0.2">
      <c r="A206" s="112">
        <v>726</v>
      </c>
      <c r="B206" s="112" t="s">
        <v>276</v>
      </c>
      <c r="C206" s="112">
        <v>71</v>
      </c>
      <c r="D206" t="s">
        <v>472</v>
      </c>
    </row>
    <row r="207" spans="1:4" x14ac:dyDescent="0.2">
      <c r="A207" s="112">
        <v>727</v>
      </c>
      <c r="B207" s="112" t="s">
        <v>277</v>
      </c>
      <c r="C207" s="112">
        <v>71</v>
      </c>
      <c r="D207" t="s">
        <v>472</v>
      </c>
    </row>
    <row r="208" spans="1:4" x14ac:dyDescent="0.2">
      <c r="A208" s="112">
        <v>728</v>
      </c>
      <c r="B208" s="112" t="s">
        <v>278</v>
      </c>
      <c r="C208" s="112">
        <v>71</v>
      </c>
      <c r="D208" t="s">
        <v>472</v>
      </c>
    </row>
    <row r="209" spans="1:4" x14ac:dyDescent="0.2">
      <c r="A209" s="112">
        <v>738</v>
      </c>
      <c r="B209" s="112" t="s">
        <v>279</v>
      </c>
      <c r="C209" s="112">
        <v>73</v>
      </c>
      <c r="D209" t="s">
        <v>474</v>
      </c>
    </row>
    <row r="210" spans="1:4" x14ac:dyDescent="0.2">
      <c r="A210" s="112">
        <v>739</v>
      </c>
      <c r="B210" s="112" t="s">
        <v>280</v>
      </c>
      <c r="C210" s="112">
        <v>73</v>
      </c>
      <c r="D210" t="s">
        <v>474</v>
      </c>
    </row>
    <row r="211" spans="1:4" x14ac:dyDescent="0.2">
      <c r="A211" s="112">
        <v>740</v>
      </c>
      <c r="B211" s="112" t="s">
        <v>281</v>
      </c>
      <c r="C211" s="112">
        <v>73</v>
      </c>
      <c r="D211" t="s">
        <v>474</v>
      </c>
    </row>
    <row r="212" spans="1:4" x14ac:dyDescent="0.2">
      <c r="A212" s="112">
        <v>741</v>
      </c>
      <c r="B212" s="112" t="s">
        <v>282</v>
      </c>
      <c r="C212" s="112">
        <v>73</v>
      </c>
      <c r="D212" t="s">
        <v>474</v>
      </c>
    </row>
    <row r="213" spans="1:4" x14ac:dyDescent="0.2">
      <c r="A213" s="112">
        <v>742</v>
      </c>
      <c r="B213" s="112" t="s">
        <v>283</v>
      </c>
      <c r="C213" s="112">
        <v>73</v>
      </c>
      <c r="D213" t="s">
        <v>474</v>
      </c>
    </row>
    <row r="214" spans="1:4" x14ac:dyDescent="0.2">
      <c r="A214" s="112">
        <v>743</v>
      </c>
      <c r="B214" s="112" t="s">
        <v>284</v>
      </c>
      <c r="C214" s="112">
        <v>73</v>
      </c>
      <c r="D214" t="s">
        <v>474</v>
      </c>
    </row>
    <row r="215" spans="1:4" x14ac:dyDescent="0.2">
      <c r="A215" s="112">
        <v>745</v>
      </c>
      <c r="B215" s="112" t="s">
        <v>285</v>
      </c>
      <c r="C215" s="112">
        <v>73</v>
      </c>
      <c r="D215" t="s">
        <v>474</v>
      </c>
    </row>
    <row r="216" spans="1:4" x14ac:dyDescent="0.2">
      <c r="A216" s="112">
        <v>748</v>
      </c>
      <c r="B216" s="112" t="s">
        <v>286</v>
      </c>
      <c r="C216" s="112">
        <v>73</v>
      </c>
      <c r="D216" t="s">
        <v>474</v>
      </c>
    </row>
    <row r="217" spans="1:4" x14ac:dyDescent="0.2">
      <c r="A217" s="112">
        <v>750</v>
      </c>
      <c r="B217" s="112" t="s">
        <v>287</v>
      </c>
      <c r="C217" s="112">
        <v>73</v>
      </c>
      <c r="D217" t="s">
        <v>474</v>
      </c>
    </row>
    <row r="218" spans="1:4" x14ac:dyDescent="0.2">
      <c r="A218" s="112">
        <v>756</v>
      </c>
      <c r="B218" s="112" t="s">
        <v>288</v>
      </c>
      <c r="C218" s="112">
        <v>74</v>
      </c>
      <c r="D218" t="s">
        <v>475</v>
      </c>
    </row>
    <row r="219" spans="1:4" x14ac:dyDescent="0.2">
      <c r="A219" s="112">
        <v>761</v>
      </c>
      <c r="B219" s="112" t="s">
        <v>289</v>
      </c>
      <c r="C219" s="112">
        <v>74</v>
      </c>
      <c r="D219" t="s">
        <v>475</v>
      </c>
    </row>
    <row r="220" spans="1:4" x14ac:dyDescent="0.2">
      <c r="A220" s="112">
        <v>763</v>
      </c>
      <c r="B220" s="112" t="s">
        <v>290</v>
      </c>
      <c r="C220" s="112">
        <v>74</v>
      </c>
      <c r="D220" t="s">
        <v>475</v>
      </c>
    </row>
    <row r="221" spans="1:4" x14ac:dyDescent="0.2">
      <c r="A221" s="112">
        <v>768</v>
      </c>
      <c r="B221" s="112" t="s">
        <v>291</v>
      </c>
      <c r="C221" s="112">
        <v>75</v>
      </c>
      <c r="D221" t="s">
        <v>476</v>
      </c>
    </row>
    <row r="222" spans="1:4" x14ac:dyDescent="0.2">
      <c r="A222" s="112">
        <v>771</v>
      </c>
      <c r="B222" s="112" t="s">
        <v>292</v>
      </c>
      <c r="C222" s="112">
        <v>75</v>
      </c>
      <c r="D222" t="s">
        <v>476</v>
      </c>
    </row>
    <row r="223" spans="1:4" x14ac:dyDescent="0.2">
      <c r="A223" s="112">
        <v>775</v>
      </c>
      <c r="B223" s="112" t="s">
        <v>293</v>
      </c>
      <c r="C223" s="112">
        <v>76</v>
      </c>
      <c r="D223" t="s">
        <v>477</v>
      </c>
    </row>
    <row r="224" spans="1:4" x14ac:dyDescent="0.2">
      <c r="A224" s="112">
        <v>777</v>
      </c>
      <c r="B224" s="112" t="s">
        <v>294</v>
      </c>
      <c r="C224" s="112">
        <v>76</v>
      </c>
      <c r="D224" t="s">
        <v>477</v>
      </c>
    </row>
    <row r="225" spans="1:4" x14ac:dyDescent="0.2">
      <c r="A225" s="112">
        <v>786</v>
      </c>
      <c r="B225" s="112" t="s">
        <v>295</v>
      </c>
      <c r="C225" s="112">
        <v>77</v>
      </c>
      <c r="D225" t="s">
        <v>478</v>
      </c>
    </row>
    <row r="226" spans="1:4" x14ac:dyDescent="0.2">
      <c r="A226" s="112">
        <v>787</v>
      </c>
      <c r="B226" s="112" t="s">
        <v>296</v>
      </c>
      <c r="C226" s="112">
        <v>77</v>
      </c>
      <c r="D226" t="s">
        <v>478</v>
      </c>
    </row>
    <row r="227" spans="1:4" x14ac:dyDescent="0.2">
      <c r="A227" s="112">
        <v>801</v>
      </c>
      <c r="B227" s="112" t="s">
        <v>297</v>
      </c>
      <c r="C227" s="112">
        <v>78</v>
      </c>
      <c r="D227" t="s">
        <v>479</v>
      </c>
    </row>
    <row r="228" spans="1:4" x14ac:dyDescent="0.2">
      <c r="A228" s="112">
        <v>803</v>
      </c>
      <c r="B228" s="112" t="s">
        <v>298</v>
      </c>
      <c r="C228" s="112">
        <v>78</v>
      </c>
      <c r="D228" t="s">
        <v>479</v>
      </c>
    </row>
    <row r="229" spans="1:4" x14ac:dyDescent="0.2">
      <c r="A229" s="112">
        <v>811</v>
      </c>
      <c r="B229" s="112" t="s">
        <v>299</v>
      </c>
      <c r="C229" s="112">
        <v>79</v>
      </c>
      <c r="D229" t="s">
        <v>480</v>
      </c>
    </row>
    <row r="230" spans="1:4" x14ac:dyDescent="0.2">
      <c r="A230" s="112">
        <v>813</v>
      </c>
      <c r="B230" s="112" t="s">
        <v>300</v>
      </c>
      <c r="C230" s="112">
        <v>79</v>
      </c>
      <c r="D230" t="s">
        <v>480</v>
      </c>
    </row>
    <row r="231" spans="1:4" x14ac:dyDescent="0.2">
      <c r="A231" s="112">
        <v>815</v>
      </c>
      <c r="B231" s="112" t="s">
        <v>301</v>
      </c>
      <c r="C231" s="112">
        <v>34</v>
      </c>
      <c r="D231" t="s">
        <v>435</v>
      </c>
    </row>
    <row r="232" spans="1:4" x14ac:dyDescent="0.2">
      <c r="A232" s="112">
        <v>818</v>
      </c>
      <c r="B232" s="112" t="s">
        <v>302</v>
      </c>
      <c r="C232" s="112">
        <v>80</v>
      </c>
      <c r="D232" t="s">
        <v>481</v>
      </c>
    </row>
    <row r="233" spans="1:4" x14ac:dyDescent="0.2">
      <c r="A233" s="112">
        <v>820</v>
      </c>
      <c r="B233" s="112" t="s">
        <v>303</v>
      </c>
      <c r="C233" s="112">
        <v>80</v>
      </c>
      <c r="D233" t="s">
        <v>481</v>
      </c>
    </row>
    <row r="234" spans="1:4" x14ac:dyDescent="0.2">
      <c r="A234" s="112">
        <v>821</v>
      </c>
      <c r="B234" s="112" t="s">
        <v>304</v>
      </c>
      <c r="C234" s="112">
        <v>80</v>
      </c>
      <c r="D234" t="s">
        <v>481</v>
      </c>
    </row>
    <row r="235" spans="1:4" x14ac:dyDescent="0.2">
      <c r="A235" s="112">
        <v>829</v>
      </c>
      <c r="B235" s="112" t="s">
        <v>305</v>
      </c>
      <c r="C235" s="112">
        <v>81</v>
      </c>
      <c r="D235" t="s">
        <v>482</v>
      </c>
    </row>
    <row r="236" spans="1:4" x14ac:dyDescent="0.2">
      <c r="A236" s="112">
        <v>831</v>
      </c>
      <c r="B236" s="112" t="s">
        <v>306</v>
      </c>
      <c r="C236" s="112">
        <v>82</v>
      </c>
      <c r="D236" t="s">
        <v>483</v>
      </c>
    </row>
    <row r="237" spans="1:4" x14ac:dyDescent="0.2">
      <c r="A237" s="112">
        <v>832</v>
      </c>
      <c r="B237" s="112" t="s">
        <v>307</v>
      </c>
      <c r="C237" s="112">
        <v>82</v>
      </c>
      <c r="D237" t="s">
        <v>483</v>
      </c>
    </row>
    <row r="238" spans="1:4" x14ac:dyDescent="0.2">
      <c r="A238" s="112">
        <v>833</v>
      </c>
      <c r="B238" s="112" t="s">
        <v>308</v>
      </c>
      <c r="C238" s="112">
        <v>82</v>
      </c>
      <c r="D238" t="s">
        <v>483</v>
      </c>
    </row>
    <row r="239" spans="1:4" x14ac:dyDescent="0.2">
      <c r="A239" s="112">
        <v>834</v>
      </c>
      <c r="B239" s="112" t="s">
        <v>309</v>
      </c>
      <c r="C239" s="112">
        <v>82</v>
      </c>
      <c r="D239" t="s">
        <v>483</v>
      </c>
    </row>
    <row r="240" spans="1:4" x14ac:dyDescent="0.2">
      <c r="A240" s="112">
        <v>836</v>
      </c>
      <c r="B240" s="112" t="s">
        <v>310</v>
      </c>
      <c r="C240" s="112">
        <v>83</v>
      </c>
      <c r="D240" t="s">
        <v>484</v>
      </c>
    </row>
    <row r="241" spans="1:4" x14ac:dyDescent="0.2">
      <c r="A241" s="112">
        <v>837</v>
      </c>
      <c r="B241" s="112" t="s">
        <v>311</v>
      </c>
      <c r="C241" s="112">
        <v>83</v>
      </c>
      <c r="D241" t="s">
        <v>484</v>
      </c>
    </row>
    <row r="242" spans="1:4" x14ac:dyDescent="0.2">
      <c r="A242" s="112">
        <v>840</v>
      </c>
      <c r="B242" s="112" t="s">
        <v>312</v>
      </c>
      <c r="C242" s="112">
        <v>83</v>
      </c>
      <c r="D242" t="s">
        <v>484</v>
      </c>
    </row>
    <row r="243" spans="1:4" x14ac:dyDescent="0.2">
      <c r="A243" s="112">
        <v>846</v>
      </c>
      <c r="B243" s="112" t="s">
        <v>313</v>
      </c>
      <c r="C243" s="112">
        <v>84</v>
      </c>
      <c r="D243" t="s">
        <v>485</v>
      </c>
    </row>
    <row r="244" spans="1:4" x14ac:dyDescent="0.2">
      <c r="A244" s="112">
        <v>850</v>
      </c>
      <c r="B244" s="112" t="s">
        <v>314</v>
      </c>
      <c r="C244" s="112">
        <v>84</v>
      </c>
      <c r="D244" t="s">
        <v>485</v>
      </c>
    </row>
    <row r="245" spans="1:4" x14ac:dyDescent="0.2">
      <c r="A245" s="112">
        <v>852</v>
      </c>
      <c r="B245" s="112" t="s">
        <v>315</v>
      </c>
      <c r="C245" s="112">
        <v>84</v>
      </c>
      <c r="D245" t="s">
        <v>485</v>
      </c>
    </row>
    <row r="246" spans="1:4" x14ac:dyDescent="0.2">
      <c r="A246" s="112">
        <v>857</v>
      </c>
      <c r="B246" s="112" t="s">
        <v>316</v>
      </c>
      <c r="C246" s="112">
        <v>85</v>
      </c>
      <c r="D246" t="s">
        <v>486</v>
      </c>
    </row>
    <row r="247" spans="1:4" x14ac:dyDescent="0.2">
      <c r="A247" s="112">
        <v>858</v>
      </c>
      <c r="B247" s="112" t="s">
        <v>317</v>
      </c>
      <c r="C247" s="112">
        <v>85</v>
      </c>
      <c r="D247" t="s">
        <v>486</v>
      </c>
    </row>
    <row r="248" spans="1:4" x14ac:dyDescent="0.2">
      <c r="A248" s="112">
        <v>861</v>
      </c>
      <c r="B248" s="112" t="s">
        <v>318</v>
      </c>
      <c r="C248" s="112">
        <v>85</v>
      </c>
      <c r="D248" t="s">
        <v>486</v>
      </c>
    </row>
    <row r="249" spans="1:4" x14ac:dyDescent="0.2">
      <c r="A249" s="112">
        <v>876</v>
      </c>
      <c r="B249" s="112" t="s">
        <v>319</v>
      </c>
      <c r="C249" s="112">
        <v>86</v>
      </c>
      <c r="D249" t="s">
        <v>487</v>
      </c>
    </row>
    <row r="250" spans="1:4" x14ac:dyDescent="0.2">
      <c r="A250" s="112">
        <v>877</v>
      </c>
      <c r="B250" s="112" t="s">
        <v>320</v>
      </c>
      <c r="C250" s="112">
        <v>86</v>
      </c>
      <c r="D250" t="s">
        <v>487</v>
      </c>
    </row>
    <row r="251" spans="1:4" x14ac:dyDescent="0.2">
      <c r="A251" s="112">
        <v>879</v>
      </c>
      <c r="B251" s="112" t="s">
        <v>321</v>
      </c>
      <c r="C251" s="112">
        <v>86</v>
      </c>
      <c r="D251" t="s">
        <v>487</v>
      </c>
    </row>
    <row r="252" spans="1:4" x14ac:dyDescent="0.2">
      <c r="A252" s="112">
        <v>881</v>
      </c>
      <c r="B252" s="112" t="s">
        <v>322</v>
      </c>
      <c r="C252" s="112">
        <v>86</v>
      </c>
      <c r="D252" t="s">
        <v>487</v>
      </c>
    </row>
    <row r="253" spans="1:4" x14ac:dyDescent="0.2">
      <c r="A253" s="112">
        <v>882</v>
      </c>
      <c r="B253" s="112" t="s">
        <v>323</v>
      </c>
      <c r="C253" s="112">
        <v>86</v>
      </c>
      <c r="D253" t="s">
        <v>487</v>
      </c>
    </row>
    <row r="254" spans="1:4" x14ac:dyDescent="0.2">
      <c r="A254" s="112">
        <v>883</v>
      </c>
      <c r="B254" s="112" t="s">
        <v>324</v>
      </c>
      <c r="C254" s="112">
        <v>86</v>
      </c>
      <c r="D254" t="s">
        <v>487</v>
      </c>
    </row>
    <row r="255" spans="1:4" x14ac:dyDescent="0.2">
      <c r="A255" s="112">
        <v>885</v>
      </c>
      <c r="B255" s="112" t="s">
        <v>325</v>
      </c>
      <c r="C255" s="112">
        <v>86</v>
      </c>
      <c r="D255" t="s">
        <v>487</v>
      </c>
    </row>
    <row r="256" spans="1:4" x14ac:dyDescent="0.2">
      <c r="A256" s="112">
        <v>891</v>
      </c>
      <c r="B256" s="112" t="s">
        <v>326</v>
      </c>
      <c r="C256" s="112">
        <v>87</v>
      </c>
      <c r="D256" t="s">
        <v>488</v>
      </c>
    </row>
    <row r="257" spans="1:4" x14ac:dyDescent="0.2">
      <c r="A257" s="112">
        <v>911</v>
      </c>
      <c r="B257" s="112" t="s">
        <v>327</v>
      </c>
      <c r="C257" s="112">
        <v>30</v>
      </c>
      <c r="D257" t="s">
        <v>431</v>
      </c>
    </row>
    <row r="258" spans="1:4" x14ac:dyDescent="0.2">
      <c r="A258" s="112">
        <v>912</v>
      </c>
      <c r="B258" s="112" t="s">
        <v>328</v>
      </c>
      <c r="C258" s="112">
        <v>48</v>
      </c>
      <c r="D258" t="s">
        <v>449</v>
      </c>
    </row>
    <row r="259" spans="1:4" x14ac:dyDescent="0.2">
      <c r="A259" s="112">
        <v>914</v>
      </c>
      <c r="B259" s="112" t="s">
        <v>329</v>
      </c>
      <c r="C259" s="112">
        <v>14</v>
      </c>
      <c r="D259" t="s">
        <v>415</v>
      </c>
    </row>
    <row r="260" spans="1:4" x14ac:dyDescent="0.2">
      <c r="A260" s="112">
        <v>2071</v>
      </c>
      <c r="B260" s="112" t="s">
        <v>330</v>
      </c>
      <c r="C260" s="112">
        <v>7</v>
      </c>
      <c r="D260" t="s">
        <v>408</v>
      </c>
    </row>
    <row r="261" spans="1:4" x14ac:dyDescent="0.2">
      <c r="A261" s="112">
        <v>2125</v>
      </c>
      <c r="B261" s="112" t="s">
        <v>331</v>
      </c>
      <c r="C261" s="112">
        <v>20</v>
      </c>
      <c r="D261" t="s">
        <v>421</v>
      </c>
    </row>
    <row r="262" spans="1:4" x14ac:dyDescent="0.2">
      <c r="A262" s="112">
        <v>2134</v>
      </c>
      <c r="B262" s="112" t="s">
        <v>332</v>
      </c>
      <c r="C262" s="112">
        <v>22</v>
      </c>
      <c r="D262" t="s">
        <v>423</v>
      </c>
    </row>
    <row r="263" spans="1:4" x14ac:dyDescent="0.2">
      <c r="A263" s="112">
        <v>2135</v>
      </c>
      <c r="B263" s="112" t="s">
        <v>333</v>
      </c>
      <c r="C263" s="112">
        <v>7</v>
      </c>
      <c r="D263" t="s">
        <v>408</v>
      </c>
    </row>
    <row r="264" spans="1:4" x14ac:dyDescent="0.2">
      <c r="A264" s="112">
        <v>2137</v>
      </c>
      <c r="B264" s="112" t="s">
        <v>334</v>
      </c>
      <c r="C264" s="112">
        <v>23</v>
      </c>
      <c r="D264" t="s">
        <v>424</v>
      </c>
    </row>
    <row r="265" spans="1:4" x14ac:dyDescent="0.2">
      <c r="A265" s="112">
        <v>2142</v>
      </c>
      <c r="B265" s="112" t="s">
        <v>335</v>
      </c>
      <c r="C265" s="112">
        <v>69</v>
      </c>
      <c r="D265" t="s">
        <v>470</v>
      </c>
    </row>
    <row r="266" spans="1:4" x14ac:dyDescent="0.2">
      <c r="A266" s="112">
        <v>2143</v>
      </c>
      <c r="B266" s="112" t="s">
        <v>336</v>
      </c>
      <c r="C266" s="112">
        <v>40</v>
      </c>
      <c r="D266" t="s">
        <v>441</v>
      </c>
    </row>
    <row r="267" spans="1:4" x14ac:dyDescent="0.2">
      <c r="A267" s="112">
        <v>2144</v>
      </c>
      <c r="B267" s="112" t="s">
        <v>337</v>
      </c>
      <c r="C267" s="112">
        <v>13</v>
      </c>
      <c r="D267" t="s">
        <v>414</v>
      </c>
    </row>
    <row r="268" spans="1:4" x14ac:dyDescent="0.2">
      <c r="A268" s="112">
        <v>2149</v>
      </c>
      <c r="B268" s="112" t="s">
        <v>338</v>
      </c>
      <c r="C268" s="112">
        <v>61</v>
      </c>
      <c r="D268" t="s">
        <v>462</v>
      </c>
    </row>
    <row r="269" spans="1:4" x14ac:dyDescent="0.2">
      <c r="A269" s="112">
        <v>2154</v>
      </c>
      <c r="B269" s="112" t="s">
        <v>339</v>
      </c>
      <c r="C269" s="112">
        <v>69</v>
      </c>
      <c r="D269" t="s">
        <v>470</v>
      </c>
    </row>
    <row r="270" spans="1:4" x14ac:dyDescent="0.2">
      <c r="A270" s="112">
        <v>2155</v>
      </c>
      <c r="B270" s="112" t="s">
        <v>340</v>
      </c>
      <c r="C270" s="112">
        <v>80</v>
      </c>
      <c r="D270" t="s">
        <v>481</v>
      </c>
    </row>
    <row r="271" spans="1:4" x14ac:dyDescent="0.2">
      <c r="A271" s="112">
        <v>2159</v>
      </c>
      <c r="B271" s="112" t="s">
        <v>341</v>
      </c>
      <c r="C271" s="112">
        <v>65</v>
      </c>
      <c r="D271" t="s">
        <v>466</v>
      </c>
    </row>
    <row r="272" spans="1:4" x14ac:dyDescent="0.2">
      <c r="A272" s="112">
        <v>2164</v>
      </c>
      <c r="B272" s="112" t="s">
        <v>342</v>
      </c>
      <c r="C272" s="112">
        <v>14</v>
      </c>
      <c r="D272" t="s">
        <v>415</v>
      </c>
    </row>
    <row r="273" spans="1:4" x14ac:dyDescent="0.2">
      <c r="A273" s="112">
        <v>2165</v>
      </c>
      <c r="B273" s="112" t="s">
        <v>343</v>
      </c>
      <c r="C273" s="112">
        <v>58</v>
      </c>
      <c r="D273" t="s">
        <v>459</v>
      </c>
    </row>
    <row r="274" spans="1:4" x14ac:dyDescent="0.2">
      <c r="A274" s="112">
        <v>2167</v>
      </c>
      <c r="B274" s="112" t="s">
        <v>344</v>
      </c>
      <c r="C274" s="112">
        <v>42</v>
      </c>
      <c r="D274" t="s">
        <v>443</v>
      </c>
    </row>
    <row r="275" spans="1:4" x14ac:dyDescent="0.2">
      <c r="A275" s="112">
        <v>2168</v>
      </c>
      <c r="B275" s="112" t="s">
        <v>345</v>
      </c>
      <c r="C275" s="112">
        <v>81</v>
      </c>
      <c r="D275" t="s">
        <v>482</v>
      </c>
    </row>
    <row r="276" spans="1:4" x14ac:dyDescent="0.2">
      <c r="A276" s="112">
        <v>2169</v>
      </c>
      <c r="B276" s="112" t="s">
        <v>346</v>
      </c>
      <c r="C276" s="112">
        <v>51</v>
      </c>
      <c r="D276" t="s">
        <v>452</v>
      </c>
    </row>
    <row r="277" spans="1:4" x14ac:dyDescent="0.2">
      <c r="A277" s="112">
        <v>2170</v>
      </c>
      <c r="B277" s="112" t="s">
        <v>347</v>
      </c>
      <c r="C277" s="112">
        <v>77</v>
      </c>
      <c r="D277" t="s">
        <v>478</v>
      </c>
    </row>
    <row r="278" spans="1:4" x14ac:dyDescent="0.2">
      <c r="A278" s="112">
        <v>2171</v>
      </c>
      <c r="B278" s="112" t="s">
        <v>348</v>
      </c>
      <c r="C278" s="112">
        <v>35</v>
      </c>
      <c r="D278" t="s">
        <v>436</v>
      </c>
    </row>
    <row r="279" spans="1:4" x14ac:dyDescent="0.2">
      <c r="A279" s="112">
        <v>2172</v>
      </c>
      <c r="B279" s="112" t="s">
        <v>349</v>
      </c>
      <c r="C279" s="112">
        <v>25</v>
      </c>
      <c r="D279" t="s">
        <v>426</v>
      </c>
    </row>
    <row r="280" spans="1:4" x14ac:dyDescent="0.2">
      <c r="A280" s="112">
        <v>2174</v>
      </c>
      <c r="B280" s="112" t="s">
        <v>350</v>
      </c>
      <c r="C280" s="112">
        <v>11</v>
      </c>
      <c r="D280" t="s">
        <v>412</v>
      </c>
    </row>
    <row r="281" spans="1:4" x14ac:dyDescent="0.2">
      <c r="A281" s="112">
        <v>2176</v>
      </c>
      <c r="B281" s="112" t="s">
        <v>351</v>
      </c>
      <c r="C281" s="112">
        <v>45</v>
      </c>
      <c r="D281" t="s">
        <v>446</v>
      </c>
    </row>
    <row r="282" spans="1:4" x14ac:dyDescent="0.2">
      <c r="A282" s="112">
        <v>2180</v>
      </c>
      <c r="B282" s="112" t="s">
        <v>352</v>
      </c>
      <c r="C282" s="112">
        <v>12</v>
      </c>
      <c r="D282" t="s">
        <v>413</v>
      </c>
    </row>
    <row r="283" spans="1:4" x14ac:dyDescent="0.2">
      <c r="A283" s="112">
        <v>2184</v>
      </c>
      <c r="B283" s="112" t="s">
        <v>353</v>
      </c>
      <c r="C283" s="112">
        <v>67</v>
      </c>
      <c r="D283" t="s">
        <v>468</v>
      </c>
    </row>
    <row r="284" spans="1:4" x14ac:dyDescent="0.2">
      <c r="A284" s="112">
        <v>2190</v>
      </c>
      <c r="B284" s="112" t="s">
        <v>354</v>
      </c>
      <c r="C284" s="112">
        <v>87</v>
      </c>
      <c r="D284" t="s">
        <v>488</v>
      </c>
    </row>
    <row r="285" spans="1:4" x14ac:dyDescent="0.2">
      <c r="A285" s="112">
        <v>2198</v>
      </c>
      <c r="B285" s="112" t="s">
        <v>355</v>
      </c>
      <c r="C285" s="112">
        <v>23</v>
      </c>
      <c r="D285" t="s">
        <v>424</v>
      </c>
    </row>
    <row r="286" spans="1:4" x14ac:dyDescent="0.2">
      <c r="A286" s="112">
        <v>2215</v>
      </c>
      <c r="B286" s="112" t="s">
        <v>356</v>
      </c>
      <c r="C286" s="112">
        <v>54</v>
      </c>
      <c r="D286" t="s">
        <v>455</v>
      </c>
    </row>
    <row r="287" spans="1:4" x14ac:dyDescent="0.2">
      <c r="A287" s="112">
        <v>2310</v>
      </c>
      <c r="B287" s="112" t="s">
        <v>357</v>
      </c>
      <c r="C287" s="112">
        <v>72</v>
      </c>
      <c r="D287" t="s">
        <v>473</v>
      </c>
    </row>
    <row r="288" spans="1:4" x14ac:dyDescent="0.2">
      <c r="A288" s="112">
        <v>2311</v>
      </c>
      <c r="B288" s="112" t="s">
        <v>358</v>
      </c>
      <c r="C288" s="112">
        <v>15</v>
      </c>
      <c r="D288" t="s">
        <v>416</v>
      </c>
    </row>
    <row r="289" spans="1:4" x14ac:dyDescent="0.2">
      <c r="A289" s="112">
        <v>2342</v>
      </c>
      <c r="B289" s="112" t="s">
        <v>359</v>
      </c>
      <c r="C289" s="112">
        <v>26</v>
      </c>
      <c r="D289" t="s">
        <v>427</v>
      </c>
    </row>
    <row r="290" spans="1:4" x14ac:dyDescent="0.2">
      <c r="A290" s="112">
        <v>2358</v>
      </c>
      <c r="B290" s="112" t="s">
        <v>360</v>
      </c>
      <c r="C290" s="112">
        <v>35</v>
      </c>
      <c r="D290" t="s">
        <v>436</v>
      </c>
    </row>
    <row r="291" spans="1:4" x14ac:dyDescent="0.2">
      <c r="A291" s="112">
        <v>2364</v>
      </c>
      <c r="B291" s="112" t="s">
        <v>361</v>
      </c>
      <c r="C291" s="112">
        <v>73</v>
      </c>
      <c r="D291" t="s">
        <v>474</v>
      </c>
    </row>
    <row r="292" spans="1:4" x14ac:dyDescent="0.2">
      <c r="A292" s="112">
        <v>2365</v>
      </c>
      <c r="B292" s="112" t="s">
        <v>362</v>
      </c>
      <c r="C292" s="112">
        <v>72</v>
      </c>
      <c r="D292" t="s">
        <v>473</v>
      </c>
    </row>
    <row r="293" spans="1:4" x14ac:dyDescent="0.2">
      <c r="A293" s="112">
        <v>2396</v>
      </c>
      <c r="B293" s="112" t="s">
        <v>363</v>
      </c>
      <c r="C293" s="112">
        <v>47</v>
      </c>
      <c r="D293" t="s">
        <v>448</v>
      </c>
    </row>
    <row r="294" spans="1:4" x14ac:dyDescent="0.2">
      <c r="A294" s="112">
        <v>2397</v>
      </c>
      <c r="B294" s="112" t="s">
        <v>364</v>
      </c>
      <c r="C294" s="112">
        <v>40</v>
      </c>
      <c r="D294" t="s">
        <v>441</v>
      </c>
    </row>
    <row r="295" spans="1:4" x14ac:dyDescent="0.2">
      <c r="A295" s="112">
        <v>2448</v>
      </c>
      <c r="B295" s="112" t="s">
        <v>365</v>
      </c>
      <c r="C295" s="112">
        <v>46</v>
      </c>
      <c r="D295" t="s">
        <v>447</v>
      </c>
    </row>
    <row r="296" spans="1:4" x14ac:dyDescent="0.2">
      <c r="A296" s="112">
        <v>2527</v>
      </c>
      <c r="B296" s="112" t="s">
        <v>366</v>
      </c>
      <c r="C296" s="112">
        <v>54</v>
      </c>
      <c r="D296" t="s">
        <v>455</v>
      </c>
    </row>
    <row r="297" spans="1:4" x14ac:dyDescent="0.2">
      <c r="A297" s="112">
        <v>2534</v>
      </c>
      <c r="B297" s="112" t="s">
        <v>367</v>
      </c>
      <c r="C297" s="112">
        <v>65</v>
      </c>
      <c r="D297" t="s">
        <v>466</v>
      </c>
    </row>
    <row r="298" spans="1:4" x14ac:dyDescent="0.2">
      <c r="A298" s="112">
        <v>2536</v>
      </c>
      <c r="B298" s="112" t="s">
        <v>368</v>
      </c>
      <c r="C298" s="112">
        <v>46</v>
      </c>
      <c r="D298" t="s">
        <v>447</v>
      </c>
    </row>
    <row r="299" spans="1:4" x14ac:dyDescent="0.2">
      <c r="A299" s="112">
        <v>2580</v>
      </c>
      <c r="B299" s="112" t="s">
        <v>369</v>
      </c>
      <c r="C299" s="112">
        <v>58</v>
      </c>
      <c r="D299" t="s">
        <v>459</v>
      </c>
    </row>
    <row r="300" spans="1:4" x14ac:dyDescent="0.2">
      <c r="A300" s="112">
        <v>2609</v>
      </c>
      <c r="B300" s="112" t="s">
        <v>370</v>
      </c>
      <c r="C300" s="112">
        <v>60</v>
      </c>
      <c r="D300" t="s">
        <v>461</v>
      </c>
    </row>
    <row r="301" spans="1:4" x14ac:dyDescent="0.2">
      <c r="A301" s="112">
        <v>2683</v>
      </c>
      <c r="B301" s="112" t="s">
        <v>371</v>
      </c>
      <c r="C301" s="112">
        <v>68</v>
      </c>
      <c r="D301" t="s">
        <v>469</v>
      </c>
    </row>
    <row r="302" spans="1:4" x14ac:dyDescent="0.2">
      <c r="A302" s="112">
        <v>2687</v>
      </c>
      <c r="B302" s="112" t="s">
        <v>372</v>
      </c>
      <c r="C302" s="112">
        <v>86</v>
      </c>
      <c r="D302" t="s">
        <v>487</v>
      </c>
    </row>
    <row r="303" spans="1:4" x14ac:dyDescent="0.2">
      <c r="A303" s="112">
        <v>2689</v>
      </c>
      <c r="B303" s="112" t="s">
        <v>373</v>
      </c>
      <c r="C303" s="112">
        <v>59</v>
      </c>
      <c r="D303" t="s">
        <v>460</v>
      </c>
    </row>
    <row r="304" spans="1:4" x14ac:dyDescent="0.2">
      <c r="A304" s="112">
        <v>2711</v>
      </c>
      <c r="B304" s="112" t="s">
        <v>374</v>
      </c>
      <c r="C304" s="112">
        <v>69</v>
      </c>
      <c r="D304" t="s">
        <v>470</v>
      </c>
    </row>
    <row r="305" spans="1:4" x14ac:dyDescent="0.2">
      <c r="A305" s="112">
        <v>2752</v>
      </c>
      <c r="B305" s="112" t="s">
        <v>375</v>
      </c>
      <c r="C305" s="112">
        <v>46</v>
      </c>
      <c r="D305" t="s">
        <v>447</v>
      </c>
    </row>
    <row r="306" spans="1:4" x14ac:dyDescent="0.2">
      <c r="A306" s="112">
        <v>2753</v>
      </c>
      <c r="B306" s="112" t="s">
        <v>376</v>
      </c>
      <c r="C306" s="112">
        <v>77</v>
      </c>
      <c r="D306" t="s">
        <v>478</v>
      </c>
    </row>
    <row r="307" spans="1:4" x14ac:dyDescent="0.2">
      <c r="A307" s="112">
        <v>2754</v>
      </c>
      <c r="B307" s="112" t="s">
        <v>377</v>
      </c>
      <c r="C307" s="112">
        <v>64</v>
      </c>
      <c r="D307" t="s">
        <v>465</v>
      </c>
    </row>
    <row r="308" spans="1:4" x14ac:dyDescent="0.2">
      <c r="A308" s="112">
        <v>2769</v>
      </c>
      <c r="B308" s="112" t="s">
        <v>378</v>
      </c>
      <c r="C308" s="112">
        <v>75</v>
      </c>
      <c r="D308" t="s">
        <v>476</v>
      </c>
    </row>
    <row r="309" spans="1:4" x14ac:dyDescent="0.2">
      <c r="A309" s="112">
        <v>2805</v>
      </c>
      <c r="B309" s="112" t="s">
        <v>379</v>
      </c>
      <c r="C309" s="112">
        <v>79</v>
      </c>
      <c r="D309" t="s">
        <v>480</v>
      </c>
    </row>
    <row r="310" spans="1:4" x14ac:dyDescent="0.2">
      <c r="A310" s="112">
        <v>2835</v>
      </c>
      <c r="B310" s="112" t="s">
        <v>380</v>
      </c>
      <c r="C310" s="112">
        <v>81</v>
      </c>
      <c r="D310" t="s">
        <v>482</v>
      </c>
    </row>
    <row r="311" spans="1:4" x14ac:dyDescent="0.2">
      <c r="A311" s="112">
        <v>2853</v>
      </c>
      <c r="B311" s="112" t="s">
        <v>381</v>
      </c>
      <c r="C311" s="112">
        <v>37</v>
      </c>
      <c r="D311" t="s">
        <v>438</v>
      </c>
    </row>
    <row r="312" spans="1:4" x14ac:dyDescent="0.2">
      <c r="A312" s="112">
        <v>2854</v>
      </c>
      <c r="B312" s="112" t="s">
        <v>382</v>
      </c>
      <c r="C312" s="112">
        <v>54</v>
      </c>
      <c r="D312" t="s">
        <v>455</v>
      </c>
    </row>
    <row r="313" spans="1:4" x14ac:dyDescent="0.2">
      <c r="A313" s="112">
        <v>2856</v>
      </c>
      <c r="B313" s="112" t="s">
        <v>383</v>
      </c>
      <c r="C313" s="112">
        <v>45</v>
      </c>
      <c r="D313" t="s">
        <v>446</v>
      </c>
    </row>
    <row r="314" spans="1:4" x14ac:dyDescent="0.2">
      <c r="A314" s="112">
        <v>2859</v>
      </c>
      <c r="B314" s="112" t="s">
        <v>384</v>
      </c>
      <c r="C314" s="112">
        <v>43</v>
      </c>
      <c r="D314" t="s">
        <v>444</v>
      </c>
    </row>
    <row r="315" spans="1:4" x14ac:dyDescent="0.2">
      <c r="A315" s="112">
        <v>2860</v>
      </c>
      <c r="B315" s="112" t="s">
        <v>385</v>
      </c>
      <c r="C315" s="112">
        <v>22</v>
      </c>
      <c r="D315" t="s">
        <v>423</v>
      </c>
    </row>
    <row r="316" spans="1:4" x14ac:dyDescent="0.2">
      <c r="A316" s="112">
        <v>2884</v>
      </c>
      <c r="B316" s="112" t="s">
        <v>386</v>
      </c>
      <c r="C316" s="112">
        <v>17</v>
      </c>
      <c r="D316" t="s">
        <v>418</v>
      </c>
    </row>
    <row r="317" spans="1:4" x14ac:dyDescent="0.2">
      <c r="A317" s="112">
        <v>2886</v>
      </c>
      <c r="B317" s="112" t="s">
        <v>387</v>
      </c>
      <c r="C317" s="112">
        <v>24</v>
      </c>
      <c r="D317" t="s">
        <v>425</v>
      </c>
    </row>
    <row r="318" spans="1:4" x14ac:dyDescent="0.2">
      <c r="A318" s="112">
        <v>2888</v>
      </c>
      <c r="B318" s="112" t="s">
        <v>388</v>
      </c>
      <c r="C318" s="112">
        <v>6</v>
      </c>
      <c r="D318" t="s">
        <v>407</v>
      </c>
    </row>
    <row r="319" spans="1:4" x14ac:dyDescent="0.2">
      <c r="A319" s="112">
        <v>2889</v>
      </c>
      <c r="B319" s="112" t="s">
        <v>389</v>
      </c>
      <c r="C319" s="112">
        <v>3</v>
      </c>
      <c r="D319" t="s">
        <v>404</v>
      </c>
    </row>
    <row r="320" spans="1:4" x14ac:dyDescent="0.2">
      <c r="A320" s="112">
        <v>2890</v>
      </c>
      <c r="B320" s="112" t="s">
        <v>390</v>
      </c>
      <c r="C320" s="112">
        <v>65</v>
      </c>
      <c r="D320" t="s">
        <v>466</v>
      </c>
    </row>
    <row r="321" spans="1:4" x14ac:dyDescent="0.2">
      <c r="A321" s="112">
        <v>2895</v>
      </c>
      <c r="B321" s="112" t="s">
        <v>391</v>
      </c>
      <c r="C321" s="112">
        <v>32</v>
      </c>
      <c r="D321" t="s">
        <v>433</v>
      </c>
    </row>
    <row r="322" spans="1:4" x14ac:dyDescent="0.2">
      <c r="A322" s="112">
        <v>2897</v>
      </c>
      <c r="B322" s="112" t="s">
        <v>392</v>
      </c>
      <c r="C322" s="112">
        <v>64</v>
      </c>
      <c r="D322" t="s">
        <v>465</v>
      </c>
    </row>
    <row r="323" spans="1:4" x14ac:dyDescent="0.2">
      <c r="A323" s="112">
        <v>2898</v>
      </c>
      <c r="B323" s="112" t="s">
        <v>393</v>
      </c>
      <c r="C323" s="112">
        <v>17</v>
      </c>
      <c r="D323" t="s">
        <v>418</v>
      </c>
    </row>
    <row r="324" spans="1:4" x14ac:dyDescent="0.2">
      <c r="A324" s="112">
        <v>2899</v>
      </c>
      <c r="B324" s="112" t="s">
        <v>394</v>
      </c>
      <c r="C324" s="112">
        <v>79</v>
      </c>
      <c r="D324" t="s">
        <v>480</v>
      </c>
    </row>
    <row r="325" spans="1:4" x14ac:dyDescent="0.2">
      <c r="A325" s="112">
        <v>2902</v>
      </c>
      <c r="B325" s="112" t="s">
        <v>395</v>
      </c>
      <c r="C325" s="112">
        <v>41</v>
      </c>
      <c r="D325" t="s">
        <v>442</v>
      </c>
    </row>
    <row r="326" spans="1:4" x14ac:dyDescent="0.2">
      <c r="A326" s="112">
        <v>2903</v>
      </c>
      <c r="B326" s="112" t="s">
        <v>396</v>
      </c>
      <c r="C326" s="112">
        <v>6</v>
      </c>
      <c r="D326" t="s">
        <v>407</v>
      </c>
    </row>
    <row r="327" spans="1:4" x14ac:dyDescent="0.2">
      <c r="A327" s="112">
        <v>2904</v>
      </c>
      <c r="B327" s="112" t="s">
        <v>397</v>
      </c>
      <c r="C327" s="112">
        <v>42</v>
      </c>
      <c r="D327" t="s">
        <v>443</v>
      </c>
    </row>
    <row r="328" spans="1:4" x14ac:dyDescent="0.2">
      <c r="A328" s="112">
        <v>2905</v>
      </c>
      <c r="B328" s="112" t="s">
        <v>398</v>
      </c>
      <c r="C328" s="112">
        <v>40</v>
      </c>
      <c r="D328" t="s">
        <v>441</v>
      </c>
    </row>
    <row r="329" spans="1:4" x14ac:dyDescent="0.2">
      <c r="A329" s="112">
        <v>2906</v>
      </c>
      <c r="B329" s="112" t="s">
        <v>399</v>
      </c>
      <c r="C329" s="112">
        <v>63</v>
      </c>
      <c r="D329" t="s">
        <v>464</v>
      </c>
    </row>
    <row r="330" spans="1:4" x14ac:dyDescent="0.2">
      <c r="A330" s="112">
        <v>2907</v>
      </c>
      <c r="B330" s="112" t="s">
        <v>400</v>
      </c>
      <c r="C330" s="112">
        <v>53</v>
      </c>
      <c r="D330" t="s">
        <v>454</v>
      </c>
    </row>
    <row r="331" spans="1:4" x14ac:dyDescent="0.2">
      <c r="A331" s="114">
        <v>2908</v>
      </c>
      <c r="B331" s="114" t="s">
        <v>401</v>
      </c>
      <c r="C331" s="114">
        <v>21</v>
      </c>
      <c r="D331" t="s">
        <v>422</v>
      </c>
    </row>
    <row r="332" spans="1:4" x14ac:dyDescent="0.2">
      <c r="A332">
        <v>2909</v>
      </c>
      <c r="B332" t="s">
        <v>489</v>
      </c>
      <c r="C332" s="112">
        <v>69</v>
      </c>
      <c r="D332" t="s">
        <v>470</v>
      </c>
    </row>
    <row r="333" spans="1:4" x14ac:dyDescent="0.2">
      <c r="A333">
        <v>2910</v>
      </c>
      <c r="B333" t="s">
        <v>581</v>
      </c>
      <c r="C333">
        <v>54</v>
      </c>
      <c r="D333" s="121" t="s">
        <v>455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23"/>
  <sheetViews>
    <sheetView workbookViewId="0">
      <selection activeCell="D15" sqref="D15"/>
    </sheetView>
  </sheetViews>
  <sheetFormatPr defaultRowHeight="12.75" x14ac:dyDescent="0.2"/>
  <cols>
    <col min="4" max="4" width="20" style="115" bestFit="1" customWidth="1"/>
    <col min="5" max="5" width="20.5703125" style="115" bestFit="1" customWidth="1"/>
    <col min="6" max="7" width="19.7109375" style="115" bestFit="1" customWidth="1"/>
    <col min="8" max="8" width="15.28515625" style="115" bestFit="1" customWidth="1"/>
    <col min="9" max="9" width="20" style="115" bestFit="1" customWidth="1"/>
    <col min="10" max="10" width="20.140625" style="115" bestFit="1" customWidth="1"/>
    <col min="11" max="11" width="15" style="115" bestFit="1" customWidth="1"/>
    <col min="12" max="12" width="15.42578125" style="115" bestFit="1" customWidth="1"/>
  </cols>
  <sheetData>
    <row r="1" spans="1:12" x14ac:dyDescent="0.2">
      <c r="A1" t="s">
        <v>490</v>
      </c>
      <c r="B1" t="s">
        <v>491</v>
      </c>
      <c r="C1" t="s">
        <v>492</v>
      </c>
      <c r="D1" s="122" t="s">
        <v>493</v>
      </c>
      <c r="E1" s="115" t="s">
        <v>494</v>
      </c>
      <c r="F1" s="115" t="s">
        <v>495</v>
      </c>
      <c r="G1" s="115" t="s">
        <v>496</v>
      </c>
      <c r="H1" s="115" t="s">
        <v>497</v>
      </c>
      <c r="I1" s="115" t="s">
        <v>498</v>
      </c>
      <c r="J1" s="115" t="s">
        <v>499</v>
      </c>
      <c r="K1" s="115" t="s">
        <v>500</v>
      </c>
      <c r="L1" s="115" t="s">
        <v>501</v>
      </c>
    </row>
    <row r="2" spans="1:12" x14ac:dyDescent="0.2">
      <c r="A2" t="s">
        <v>585</v>
      </c>
      <c r="B2">
        <v>1.2</v>
      </c>
      <c r="C2">
        <v>3</v>
      </c>
      <c r="D2" s="115">
        <v>67494983.359999999</v>
      </c>
      <c r="E2" s="115">
        <v>27606193.449999999</v>
      </c>
      <c r="F2" s="115">
        <v>17114244.780000001</v>
      </c>
      <c r="G2" s="115">
        <v>31021306.75</v>
      </c>
      <c r="H2" s="115">
        <v>5282471.74</v>
      </c>
      <c r="I2" s="115">
        <v>0</v>
      </c>
      <c r="J2" s="115">
        <v>99384597.680000007</v>
      </c>
      <c r="K2" s="115">
        <v>0</v>
      </c>
      <c r="L2" s="115">
        <v>0</v>
      </c>
    </row>
    <row r="3" spans="1:12" x14ac:dyDescent="0.2">
      <c r="A3" t="s">
        <v>585</v>
      </c>
      <c r="B3">
        <v>1</v>
      </c>
      <c r="C3">
        <v>1</v>
      </c>
      <c r="D3" s="115">
        <v>0</v>
      </c>
      <c r="E3" s="115">
        <v>950598.11</v>
      </c>
      <c r="F3" s="115">
        <v>1272701.74</v>
      </c>
      <c r="G3" s="115">
        <v>675080.37</v>
      </c>
      <c r="H3" s="115">
        <v>25156.22</v>
      </c>
      <c r="I3" s="115">
        <v>0</v>
      </c>
      <c r="J3" s="115">
        <v>251065.94</v>
      </c>
      <c r="K3" s="115">
        <v>0</v>
      </c>
      <c r="L3" s="115">
        <v>0</v>
      </c>
    </row>
    <row r="4" spans="1:12" x14ac:dyDescent="0.2">
      <c r="A4" t="s">
        <v>585</v>
      </c>
      <c r="B4">
        <v>2</v>
      </c>
      <c r="C4">
        <v>1</v>
      </c>
      <c r="D4" s="115">
        <v>0</v>
      </c>
      <c r="E4" s="115">
        <v>216536.31</v>
      </c>
      <c r="F4" s="115">
        <v>0</v>
      </c>
      <c r="G4" s="115">
        <v>72916.479999999996</v>
      </c>
      <c r="H4" s="115">
        <v>14886.41</v>
      </c>
      <c r="I4" s="115">
        <v>333151.21000000002</v>
      </c>
      <c r="J4" s="115">
        <v>257104.89</v>
      </c>
      <c r="K4" s="115">
        <v>0</v>
      </c>
      <c r="L4" s="115">
        <v>0</v>
      </c>
    </row>
    <row r="5" spans="1:12" x14ac:dyDescent="0.2">
      <c r="A5" t="s">
        <v>585</v>
      </c>
      <c r="B5">
        <v>4</v>
      </c>
      <c r="C5">
        <v>1</v>
      </c>
      <c r="D5" s="115">
        <v>0</v>
      </c>
      <c r="E5" s="115">
        <v>213525.13</v>
      </c>
      <c r="F5" s="115">
        <v>0</v>
      </c>
      <c r="G5" s="115">
        <v>217278.56</v>
      </c>
      <c r="H5" s="115">
        <v>63780.17</v>
      </c>
      <c r="I5" s="115">
        <v>826258.74</v>
      </c>
      <c r="J5" s="115">
        <v>212386.05</v>
      </c>
      <c r="K5" s="115">
        <v>0</v>
      </c>
      <c r="L5" s="115">
        <v>0</v>
      </c>
    </row>
    <row r="6" spans="1:12" x14ac:dyDescent="0.2">
      <c r="A6" t="s">
        <v>585</v>
      </c>
      <c r="B6">
        <v>6</v>
      </c>
      <c r="C6">
        <v>3</v>
      </c>
      <c r="D6" s="115">
        <v>6174996.6200000001</v>
      </c>
      <c r="E6" s="115">
        <v>2257317.64</v>
      </c>
      <c r="F6" s="115">
        <v>940514.23</v>
      </c>
      <c r="G6" s="115">
        <v>2021946.86</v>
      </c>
      <c r="H6" s="115">
        <v>246794.5</v>
      </c>
      <c r="I6" s="115">
        <v>3072042.2</v>
      </c>
      <c r="J6" s="115">
        <v>167881.89</v>
      </c>
      <c r="K6" s="115">
        <v>0</v>
      </c>
      <c r="L6" s="115">
        <v>0</v>
      </c>
    </row>
    <row r="7" spans="1:12" x14ac:dyDescent="0.2">
      <c r="A7" t="s">
        <v>585</v>
      </c>
      <c r="B7">
        <v>11</v>
      </c>
      <c r="C7">
        <v>1</v>
      </c>
      <c r="D7" s="115">
        <v>49885709.43</v>
      </c>
      <c r="E7" s="115">
        <v>34005808.469999999</v>
      </c>
      <c r="F7" s="115">
        <v>5989151.6699999999</v>
      </c>
      <c r="G7" s="115">
        <v>29922795.079999998</v>
      </c>
      <c r="H7" s="115">
        <v>4709455.29</v>
      </c>
      <c r="I7" s="115">
        <v>13459011.08</v>
      </c>
      <c r="J7" s="115">
        <v>0</v>
      </c>
      <c r="K7" s="115">
        <v>0</v>
      </c>
      <c r="L7" s="115">
        <v>1990506.3</v>
      </c>
    </row>
    <row r="8" spans="1:12" x14ac:dyDescent="0.2">
      <c r="A8" t="s">
        <v>585</v>
      </c>
      <c r="B8">
        <v>12</v>
      </c>
      <c r="C8">
        <v>1</v>
      </c>
      <c r="D8" s="115">
        <v>7162750.1399999997</v>
      </c>
      <c r="E8" s="115">
        <v>5910042.5899999999</v>
      </c>
      <c r="F8" s="115">
        <v>0</v>
      </c>
      <c r="G8" s="115">
        <v>4638780.05</v>
      </c>
      <c r="H8" s="115">
        <v>724531</v>
      </c>
      <c r="I8" s="115">
        <v>6943618.6100000003</v>
      </c>
      <c r="J8" s="115">
        <v>806154.88</v>
      </c>
      <c r="K8" s="115">
        <v>0</v>
      </c>
      <c r="L8" s="115">
        <v>1649104.47</v>
      </c>
    </row>
    <row r="9" spans="1:12" x14ac:dyDescent="0.2">
      <c r="A9" t="s">
        <v>585</v>
      </c>
      <c r="B9">
        <v>13</v>
      </c>
      <c r="C9">
        <v>1</v>
      </c>
      <c r="D9" s="115">
        <v>3223211.45</v>
      </c>
      <c r="E9" s="115">
        <v>3407584.47</v>
      </c>
      <c r="F9" s="115">
        <v>1994898.49</v>
      </c>
      <c r="G9" s="115">
        <v>3191013.48</v>
      </c>
      <c r="H9" s="115">
        <v>273746.61</v>
      </c>
      <c r="I9" s="115">
        <v>1950661.35</v>
      </c>
      <c r="J9" s="115">
        <v>80225.460000000006</v>
      </c>
      <c r="K9" s="115">
        <v>0</v>
      </c>
      <c r="L9" s="115">
        <v>0</v>
      </c>
    </row>
    <row r="10" spans="1:12" x14ac:dyDescent="0.2">
      <c r="A10" t="s">
        <v>585</v>
      </c>
      <c r="B10">
        <v>14</v>
      </c>
      <c r="C10">
        <v>1</v>
      </c>
      <c r="D10" s="115">
        <v>1754214.24</v>
      </c>
      <c r="E10" s="115">
        <v>2297102.34</v>
      </c>
      <c r="F10" s="115">
        <v>1272849.69</v>
      </c>
      <c r="G10" s="115">
        <v>3029267.32</v>
      </c>
      <c r="H10" s="115">
        <v>354005.1</v>
      </c>
      <c r="I10" s="115">
        <v>2731722.03</v>
      </c>
      <c r="J10" s="115">
        <v>1664105.08</v>
      </c>
      <c r="K10" s="115">
        <v>0</v>
      </c>
      <c r="L10" s="115">
        <v>0</v>
      </c>
    </row>
    <row r="11" spans="1:12" x14ac:dyDescent="0.2">
      <c r="A11" t="s">
        <v>585</v>
      </c>
      <c r="B11">
        <v>15</v>
      </c>
      <c r="C11">
        <v>1</v>
      </c>
      <c r="D11" s="115">
        <v>0</v>
      </c>
      <c r="E11" s="115">
        <v>4799159.18</v>
      </c>
      <c r="F11" s="115">
        <v>0</v>
      </c>
      <c r="G11" s="115">
        <v>2236032.17</v>
      </c>
      <c r="H11" s="115">
        <v>381960.95</v>
      </c>
      <c r="I11" s="115">
        <v>5055394.04</v>
      </c>
      <c r="J11" s="115">
        <v>1525274.89</v>
      </c>
      <c r="K11" s="115">
        <v>0</v>
      </c>
      <c r="L11" s="115">
        <v>0</v>
      </c>
    </row>
    <row r="12" spans="1:12" x14ac:dyDescent="0.2">
      <c r="A12" t="s">
        <v>585</v>
      </c>
      <c r="B12">
        <v>16</v>
      </c>
      <c r="C12">
        <v>1</v>
      </c>
      <c r="D12" s="115">
        <v>1219086.71</v>
      </c>
      <c r="E12" s="115">
        <v>5785254.04</v>
      </c>
      <c r="F12" s="115">
        <v>1813614.05</v>
      </c>
      <c r="G12" s="115">
        <v>4630096.7</v>
      </c>
      <c r="H12" s="115">
        <v>497489.83</v>
      </c>
      <c r="I12" s="115">
        <v>10913221.560000001</v>
      </c>
      <c r="J12" s="115">
        <v>0</v>
      </c>
      <c r="K12" s="115">
        <v>0</v>
      </c>
      <c r="L12" s="115">
        <v>257006.21</v>
      </c>
    </row>
    <row r="13" spans="1:12" x14ac:dyDescent="0.2">
      <c r="A13" t="s">
        <v>585</v>
      </c>
      <c r="B13">
        <v>22</v>
      </c>
      <c r="C13">
        <v>1</v>
      </c>
      <c r="D13" s="115">
        <v>0</v>
      </c>
      <c r="E13" s="115">
        <v>2453400.83</v>
      </c>
      <c r="F13" s="115">
        <v>0</v>
      </c>
      <c r="G13" s="115">
        <v>2245719.48</v>
      </c>
      <c r="H13" s="115">
        <v>242671.1</v>
      </c>
      <c r="I13" s="115">
        <v>3955043.75</v>
      </c>
      <c r="J13" s="115">
        <v>775552.19</v>
      </c>
      <c r="K13" s="115">
        <v>0</v>
      </c>
      <c r="L13" s="115">
        <v>0</v>
      </c>
    </row>
    <row r="14" spans="1:12" x14ac:dyDescent="0.2">
      <c r="A14" t="s">
        <v>585</v>
      </c>
      <c r="B14">
        <v>23</v>
      </c>
      <c r="C14">
        <v>1</v>
      </c>
      <c r="D14" s="115">
        <v>0</v>
      </c>
      <c r="E14" s="115">
        <v>713211.7</v>
      </c>
      <c r="F14" s="115">
        <v>0</v>
      </c>
      <c r="G14" s="115">
        <v>726994.01</v>
      </c>
      <c r="H14" s="115">
        <v>76405.710000000006</v>
      </c>
      <c r="I14" s="115">
        <v>208029.26</v>
      </c>
      <c r="J14" s="115">
        <v>790303.38</v>
      </c>
      <c r="K14" s="115">
        <v>0</v>
      </c>
      <c r="L14" s="115">
        <v>0</v>
      </c>
    </row>
    <row r="15" spans="1:12" x14ac:dyDescent="0.2">
      <c r="A15" t="s">
        <v>585</v>
      </c>
      <c r="B15">
        <v>25</v>
      </c>
      <c r="C15">
        <v>1</v>
      </c>
      <c r="D15" s="115">
        <v>0</v>
      </c>
      <c r="E15" s="115">
        <v>0</v>
      </c>
      <c r="F15" s="115">
        <v>0</v>
      </c>
      <c r="G15" s="115">
        <v>0</v>
      </c>
      <c r="H15" s="115">
        <v>0</v>
      </c>
      <c r="I15" s="115">
        <v>0</v>
      </c>
      <c r="J15" s="115">
        <v>0</v>
      </c>
      <c r="K15" s="115">
        <v>0</v>
      </c>
      <c r="L15" s="115">
        <v>0</v>
      </c>
    </row>
    <row r="16" spans="1:12" x14ac:dyDescent="0.2">
      <c r="A16" t="s">
        <v>585</v>
      </c>
      <c r="B16">
        <v>31</v>
      </c>
      <c r="C16">
        <v>1</v>
      </c>
      <c r="D16" s="115">
        <v>899570.93</v>
      </c>
      <c r="E16" s="115">
        <v>4026431.21</v>
      </c>
      <c r="F16" s="115">
        <v>0</v>
      </c>
      <c r="G16" s="115">
        <v>2072802.26</v>
      </c>
      <c r="H16" s="115">
        <v>334464.23</v>
      </c>
      <c r="I16" s="115">
        <v>2904556.29</v>
      </c>
      <c r="J16" s="115">
        <v>359876.42</v>
      </c>
      <c r="K16" s="115">
        <v>0</v>
      </c>
      <c r="L16" s="115">
        <v>491374.62</v>
      </c>
    </row>
    <row r="17" spans="1:13" x14ac:dyDescent="0.2">
      <c r="A17" t="s">
        <v>585</v>
      </c>
      <c r="B17">
        <v>32</v>
      </c>
      <c r="C17">
        <v>1</v>
      </c>
      <c r="D17" s="115">
        <v>0</v>
      </c>
      <c r="E17" s="115">
        <v>496636.59</v>
      </c>
      <c r="F17" s="115">
        <v>0</v>
      </c>
      <c r="G17" s="115">
        <v>376825.59</v>
      </c>
      <c r="H17" s="115">
        <v>29829.01</v>
      </c>
      <c r="I17" s="115">
        <v>60334.61</v>
      </c>
      <c r="J17" s="115">
        <v>211333.17</v>
      </c>
      <c r="K17" s="115">
        <v>0</v>
      </c>
      <c r="L17" s="115">
        <v>0</v>
      </c>
    </row>
    <row r="18" spans="1:13" x14ac:dyDescent="0.2">
      <c r="A18" t="s">
        <v>585</v>
      </c>
      <c r="B18">
        <v>36</v>
      </c>
      <c r="C18">
        <v>1</v>
      </c>
      <c r="D18" s="115">
        <v>0</v>
      </c>
      <c r="E18" s="115">
        <v>134502.51999999999</v>
      </c>
      <c r="F18" s="115">
        <v>0</v>
      </c>
      <c r="G18" s="115">
        <v>71063.22</v>
      </c>
      <c r="H18" s="115">
        <v>3574.4</v>
      </c>
      <c r="I18" s="115">
        <v>429596.97</v>
      </c>
      <c r="J18" s="115">
        <v>0</v>
      </c>
      <c r="K18" s="115">
        <v>0</v>
      </c>
      <c r="L18" s="115">
        <v>0</v>
      </c>
    </row>
    <row r="19" spans="1:13" x14ac:dyDescent="0.2">
      <c r="A19" t="s">
        <v>585</v>
      </c>
      <c r="B19">
        <v>38</v>
      </c>
      <c r="C19">
        <v>1</v>
      </c>
      <c r="D19" s="115">
        <v>3648.77</v>
      </c>
      <c r="E19" s="115">
        <v>1385.53</v>
      </c>
      <c r="F19" s="115">
        <v>0</v>
      </c>
      <c r="G19" s="115">
        <v>1853.24</v>
      </c>
      <c r="H19" s="115">
        <v>111.12</v>
      </c>
      <c r="I19" s="115">
        <v>0</v>
      </c>
      <c r="J19" s="115">
        <v>0</v>
      </c>
      <c r="K19" s="115">
        <v>0</v>
      </c>
      <c r="L19" s="115">
        <v>0</v>
      </c>
    </row>
    <row r="20" spans="1:13" x14ac:dyDescent="0.2">
      <c r="A20" t="s">
        <v>585</v>
      </c>
      <c r="B20">
        <v>47</v>
      </c>
      <c r="C20">
        <v>1</v>
      </c>
      <c r="D20" s="115">
        <v>0</v>
      </c>
      <c r="E20" s="115">
        <v>3609351.49</v>
      </c>
      <c r="F20" s="115">
        <v>0</v>
      </c>
      <c r="G20" s="115">
        <v>1666978.86</v>
      </c>
      <c r="H20" s="115">
        <v>257298.76</v>
      </c>
      <c r="I20" s="115">
        <v>6024563.9199999999</v>
      </c>
      <c r="J20" s="115">
        <v>165384.70000000001</v>
      </c>
      <c r="K20" s="115">
        <v>0</v>
      </c>
      <c r="L20" s="115">
        <v>0</v>
      </c>
    </row>
    <row r="21" spans="1:13" x14ac:dyDescent="0.2">
      <c r="A21" t="s">
        <v>585</v>
      </c>
      <c r="B21">
        <v>51</v>
      </c>
      <c r="C21">
        <v>1</v>
      </c>
      <c r="D21" s="115">
        <v>0</v>
      </c>
      <c r="E21" s="115">
        <v>1262524.3400000001</v>
      </c>
      <c r="F21" s="115">
        <v>0</v>
      </c>
      <c r="G21" s="115">
        <v>852546.03</v>
      </c>
      <c r="H21" s="115">
        <v>110543.06</v>
      </c>
      <c r="I21" s="115">
        <v>1686117.28</v>
      </c>
      <c r="J21" s="115">
        <v>0</v>
      </c>
      <c r="K21" s="115">
        <v>0</v>
      </c>
      <c r="L21" s="115">
        <v>0</v>
      </c>
    </row>
    <row r="22" spans="1:13" x14ac:dyDescent="0.2">
      <c r="A22" t="s">
        <v>585</v>
      </c>
      <c r="B22">
        <v>75</v>
      </c>
      <c r="C22">
        <v>1</v>
      </c>
      <c r="D22" s="115">
        <v>458889.04</v>
      </c>
      <c r="E22" s="115">
        <v>668533.9</v>
      </c>
      <c r="F22" s="115">
        <v>0</v>
      </c>
      <c r="G22" s="115">
        <v>267033.98</v>
      </c>
      <c r="H22" s="115">
        <v>0</v>
      </c>
      <c r="I22" s="115">
        <v>970319.9</v>
      </c>
      <c r="J22" s="115">
        <v>0</v>
      </c>
      <c r="K22" s="115">
        <v>0</v>
      </c>
      <c r="L22" s="115">
        <v>0</v>
      </c>
    </row>
    <row r="23" spans="1:13" x14ac:dyDescent="0.2">
      <c r="A23" t="s">
        <v>585</v>
      </c>
      <c r="B23">
        <v>77</v>
      </c>
      <c r="C23">
        <v>1</v>
      </c>
      <c r="D23" s="115">
        <v>5554987</v>
      </c>
      <c r="E23" s="115">
        <v>7580159.3200000003</v>
      </c>
      <c r="F23" s="115">
        <v>0</v>
      </c>
      <c r="G23" s="115">
        <v>7560880.4900000002</v>
      </c>
      <c r="H23" s="115">
        <v>847488.92</v>
      </c>
      <c r="I23" s="115">
        <v>13108508.65</v>
      </c>
      <c r="J23" s="115">
        <v>2230501.4</v>
      </c>
      <c r="K23" s="115">
        <v>0</v>
      </c>
      <c r="L23" s="115">
        <v>0</v>
      </c>
    </row>
    <row r="24" spans="1:13" x14ac:dyDescent="0.2">
      <c r="A24" t="s">
        <v>585</v>
      </c>
      <c r="B24">
        <v>81</v>
      </c>
      <c r="C24">
        <v>1</v>
      </c>
      <c r="D24">
        <v>97824.25</v>
      </c>
      <c r="E24" s="115">
        <v>48829.09</v>
      </c>
      <c r="F24" s="115">
        <v>0</v>
      </c>
      <c r="G24" s="115">
        <v>119302.92</v>
      </c>
      <c r="H24" s="115">
        <v>17945.77</v>
      </c>
      <c r="I24" s="115">
        <v>0</v>
      </c>
      <c r="J24" s="115">
        <v>0</v>
      </c>
      <c r="K24" s="115">
        <v>0</v>
      </c>
      <c r="L24" s="115">
        <v>0</v>
      </c>
      <c r="M24" s="115">
        <v>0</v>
      </c>
    </row>
    <row r="25" spans="1:13" x14ac:dyDescent="0.2">
      <c r="A25" t="s">
        <v>585</v>
      </c>
      <c r="B25">
        <v>84</v>
      </c>
      <c r="C25">
        <v>1</v>
      </c>
      <c r="D25">
        <v>0</v>
      </c>
      <c r="E25" s="115">
        <v>504886.96</v>
      </c>
      <c r="F25" s="115">
        <v>0</v>
      </c>
      <c r="G25" s="115">
        <v>444687.01</v>
      </c>
      <c r="H25" s="115">
        <v>63718.65</v>
      </c>
      <c r="I25" s="115">
        <v>0</v>
      </c>
      <c r="J25" s="115">
        <v>0</v>
      </c>
      <c r="K25" s="115">
        <v>0</v>
      </c>
      <c r="L25" s="115">
        <v>0</v>
      </c>
      <c r="M25" s="115">
        <v>0</v>
      </c>
    </row>
    <row r="26" spans="1:13" x14ac:dyDescent="0.2">
      <c r="A26" t="s">
        <v>585</v>
      </c>
      <c r="B26">
        <v>85</v>
      </c>
      <c r="C26">
        <v>1</v>
      </c>
      <c r="D26">
        <v>0</v>
      </c>
      <c r="E26" s="115">
        <v>285600.8</v>
      </c>
      <c r="F26" s="115">
        <v>0</v>
      </c>
      <c r="G26" s="115">
        <v>332917.99</v>
      </c>
      <c r="H26" s="115">
        <v>43677.58</v>
      </c>
      <c r="I26" s="115">
        <v>1290213.5</v>
      </c>
      <c r="J26" s="115">
        <v>0</v>
      </c>
      <c r="K26" s="115">
        <v>0</v>
      </c>
      <c r="L26" s="115">
        <v>0</v>
      </c>
      <c r="M26" s="115">
        <v>0</v>
      </c>
    </row>
    <row r="27" spans="1:13" x14ac:dyDescent="0.2">
      <c r="A27" t="s">
        <v>585</v>
      </c>
      <c r="B27">
        <v>88</v>
      </c>
      <c r="C27">
        <v>1</v>
      </c>
      <c r="D27">
        <v>1985217.88</v>
      </c>
      <c r="E27" s="115">
        <v>1907732.72</v>
      </c>
      <c r="F27" s="115">
        <v>0</v>
      </c>
      <c r="G27" s="115">
        <v>1497303.55</v>
      </c>
      <c r="H27" s="115">
        <v>184434.77</v>
      </c>
      <c r="I27" s="115">
        <v>3080686.33</v>
      </c>
      <c r="J27" s="115">
        <v>63186.19</v>
      </c>
      <c r="K27" s="115">
        <v>0</v>
      </c>
      <c r="L27" s="115">
        <v>0</v>
      </c>
      <c r="M27" s="115">
        <v>0</v>
      </c>
    </row>
    <row r="28" spans="1:13" x14ac:dyDescent="0.2">
      <c r="A28" t="s">
        <v>585</v>
      </c>
      <c r="B28">
        <v>91</v>
      </c>
      <c r="C28">
        <v>1</v>
      </c>
      <c r="D28">
        <v>0</v>
      </c>
      <c r="E28" s="115">
        <v>539943.6</v>
      </c>
      <c r="F28" s="115">
        <v>0</v>
      </c>
      <c r="G28" s="115">
        <v>138051.28</v>
      </c>
      <c r="H28" s="115">
        <v>37600.07</v>
      </c>
      <c r="I28" s="115">
        <v>0</v>
      </c>
      <c r="J28" s="115">
        <v>838016.04</v>
      </c>
      <c r="K28" s="115">
        <v>0</v>
      </c>
      <c r="L28" s="115">
        <v>0</v>
      </c>
      <c r="M28" s="115">
        <v>0</v>
      </c>
    </row>
    <row r="29" spans="1:13" x14ac:dyDescent="0.2">
      <c r="A29" t="s">
        <v>585</v>
      </c>
      <c r="B29">
        <v>93</v>
      </c>
      <c r="C29">
        <v>1</v>
      </c>
      <c r="D29">
        <v>270847.26</v>
      </c>
      <c r="E29" s="115">
        <v>291313.8</v>
      </c>
      <c r="F29" s="115">
        <v>0</v>
      </c>
      <c r="G29" s="115">
        <v>228832.89</v>
      </c>
      <c r="H29" s="115">
        <v>39806.89</v>
      </c>
      <c r="I29" s="115">
        <v>0</v>
      </c>
      <c r="J29" s="115">
        <v>350806.16</v>
      </c>
      <c r="K29" s="115">
        <v>0</v>
      </c>
      <c r="L29" s="115">
        <v>0</v>
      </c>
      <c r="M29" s="115">
        <v>0</v>
      </c>
    </row>
    <row r="30" spans="1:13" x14ac:dyDescent="0.2">
      <c r="A30" t="s">
        <v>585</v>
      </c>
      <c r="B30">
        <v>94</v>
      </c>
      <c r="C30">
        <v>1</v>
      </c>
      <c r="D30">
        <v>0</v>
      </c>
      <c r="E30" s="115">
        <v>2102160.14</v>
      </c>
      <c r="F30" s="115">
        <v>0</v>
      </c>
      <c r="G30" s="115">
        <v>499902.22</v>
      </c>
      <c r="H30" s="115">
        <v>255253.85</v>
      </c>
      <c r="I30" s="115">
        <v>3636039.86</v>
      </c>
      <c r="J30" s="115">
        <v>824759.96</v>
      </c>
      <c r="K30" s="115">
        <v>0</v>
      </c>
      <c r="L30" s="115">
        <v>452839.06</v>
      </c>
      <c r="M30" s="115">
        <v>0</v>
      </c>
    </row>
    <row r="31" spans="1:13" x14ac:dyDescent="0.2">
      <c r="A31" t="s">
        <v>585</v>
      </c>
      <c r="B31">
        <v>95</v>
      </c>
      <c r="C31">
        <v>1</v>
      </c>
      <c r="D31" s="115">
        <v>0</v>
      </c>
      <c r="E31" s="115">
        <v>249552.77</v>
      </c>
      <c r="F31" s="115">
        <v>0</v>
      </c>
      <c r="G31" s="115">
        <v>132970.26999999999</v>
      </c>
      <c r="H31" s="115">
        <v>17012.34</v>
      </c>
      <c r="I31" s="115">
        <v>808179.19999999995</v>
      </c>
      <c r="J31" s="115">
        <v>0</v>
      </c>
      <c r="K31" s="115">
        <v>0</v>
      </c>
      <c r="L31" s="115">
        <v>0</v>
      </c>
    </row>
    <row r="32" spans="1:13" x14ac:dyDescent="0.2">
      <c r="A32" t="s">
        <v>585</v>
      </c>
      <c r="B32">
        <v>97</v>
      </c>
      <c r="C32">
        <v>1</v>
      </c>
      <c r="D32" s="115">
        <v>0</v>
      </c>
      <c r="E32" s="115">
        <v>482542.64</v>
      </c>
      <c r="F32" s="115">
        <v>0</v>
      </c>
      <c r="G32" s="115">
        <v>246985.18</v>
      </c>
      <c r="H32" s="115">
        <v>51973.21</v>
      </c>
      <c r="I32" s="115">
        <v>1110917.28</v>
      </c>
      <c r="J32" s="115">
        <v>0</v>
      </c>
      <c r="K32" s="115">
        <v>0</v>
      </c>
      <c r="L32" s="115">
        <v>0</v>
      </c>
    </row>
    <row r="33" spans="1:12" x14ac:dyDescent="0.2">
      <c r="A33" t="s">
        <v>585</v>
      </c>
      <c r="B33">
        <v>99</v>
      </c>
      <c r="C33">
        <v>1</v>
      </c>
      <c r="D33" s="115">
        <v>0</v>
      </c>
      <c r="E33" s="115">
        <v>1128772.25</v>
      </c>
      <c r="F33" s="115">
        <v>0</v>
      </c>
      <c r="G33" s="115">
        <v>610939.68000000005</v>
      </c>
      <c r="H33" s="115">
        <v>51098.559999999998</v>
      </c>
      <c r="I33" s="115">
        <v>0</v>
      </c>
      <c r="J33" s="115">
        <v>562854.86</v>
      </c>
      <c r="K33" s="115">
        <v>0</v>
      </c>
      <c r="L33" s="115">
        <v>0</v>
      </c>
    </row>
    <row r="34" spans="1:12" x14ac:dyDescent="0.2">
      <c r="A34" t="s">
        <v>585</v>
      </c>
      <c r="B34">
        <v>100</v>
      </c>
      <c r="C34">
        <v>1</v>
      </c>
      <c r="D34" s="115">
        <v>0</v>
      </c>
      <c r="E34" s="115">
        <v>305627.84999999998</v>
      </c>
      <c r="F34" s="115">
        <v>0</v>
      </c>
      <c r="G34" s="115">
        <v>221831.85</v>
      </c>
      <c r="H34" s="115">
        <v>26555.1</v>
      </c>
      <c r="I34" s="115">
        <v>0</v>
      </c>
      <c r="J34" s="115">
        <v>959097.31</v>
      </c>
      <c r="K34" s="115">
        <v>0</v>
      </c>
      <c r="L34" s="115">
        <v>0</v>
      </c>
    </row>
    <row r="35" spans="1:12" x14ac:dyDescent="0.2">
      <c r="A35" t="s">
        <v>585</v>
      </c>
      <c r="B35">
        <v>108</v>
      </c>
      <c r="C35">
        <v>1</v>
      </c>
      <c r="D35" s="115">
        <v>832109.93</v>
      </c>
      <c r="E35" s="115">
        <v>845265</v>
      </c>
      <c r="F35" s="115">
        <v>529289.27</v>
      </c>
      <c r="G35" s="115">
        <v>613921.18999999994</v>
      </c>
      <c r="H35" s="115">
        <v>168220.56</v>
      </c>
      <c r="I35" s="115">
        <v>2381082.86</v>
      </c>
      <c r="J35" s="115">
        <v>692398.19</v>
      </c>
      <c r="K35" s="115">
        <v>0</v>
      </c>
      <c r="L35" s="115">
        <v>0</v>
      </c>
    </row>
    <row r="36" spans="1:12" x14ac:dyDescent="0.2">
      <c r="A36" t="s">
        <v>585</v>
      </c>
      <c r="B36">
        <v>110</v>
      </c>
      <c r="C36">
        <v>1</v>
      </c>
      <c r="D36" s="115">
        <v>4725614.21</v>
      </c>
      <c r="E36" s="115">
        <v>3483545.6000000001</v>
      </c>
      <c r="F36" s="115">
        <v>0</v>
      </c>
      <c r="G36" s="115">
        <v>1990371.47</v>
      </c>
      <c r="H36" s="115">
        <v>298360.33</v>
      </c>
      <c r="I36" s="115">
        <v>7405226.4000000004</v>
      </c>
      <c r="J36" s="115">
        <v>1412007.85</v>
      </c>
      <c r="K36" s="115">
        <v>0</v>
      </c>
      <c r="L36" s="115">
        <v>0</v>
      </c>
    </row>
    <row r="37" spans="1:12" x14ac:dyDescent="0.2">
      <c r="A37" t="s">
        <v>585</v>
      </c>
      <c r="B37">
        <v>111</v>
      </c>
      <c r="C37">
        <v>1</v>
      </c>
      <c r="D37" s="115">
        <v>966552.07</v>
      </c>
      <c r="E37" s="115">
        <v>1295515.57</v>
      </c>
      <c r="F37" s="115">
        <v>0</v>
      </c>
      <c r="G37" s="115">
        <v>928087.81</v>
      </c>
      <c r="H37" s="115">
        <v>163124.51999999999</v>
      </c>
      <c r="I37" s="115">
        <v>4308000.66</v>
      </c>
      <c r="J37" s="115">
        <v>136078.66</v>
      </c>
      <c r="K37" s="115">
        <v>0</v>
      </c>
      <c r="L37" s="115">
        <v>0</v>
      </c>
    </row>
    <row r="38" spans="1:12" x14ac:dyDescent="0.2">
      <c r="A38" t="s">
        <v>585</v>
      </c>
      <c r="B38">
        <v>112</v>
      </c>
      <c r="C38">
        <v>1</v>
      </c>
      <c r="D38" s="115">
        <v>14777458.970000001</v>
      </c>
      <c r="E38" s="115">
        <v>7855491.9699999997</v>
      </c>
      <c r="F38" s="115">
        <v>6426000.0300000003</v>
      </c>
      <c r="G38" s="115">
        <v>12551222.359999999</v>
      </c>
      <c r="H38" s="115">
        <v>1077941.4099999999</v>
      </c>
      <c r="I38" s="115">
        <v>16679695.039999999</v>
      </c>
      <c r="J38" s="115">
        <v>2383242.3199999998</v>
      </c>
      <c r="K38" s="115">
        <v>0</v>
      </c>
      <c r="L38" s="115">
        <v>0</v>
      </c>
    </row>
    <row r="39" spans="1:12" x14ac:dyDescent="0.2">
      <c r="A39" t="s">
        <v>585</v>
      </c>
      <c r="B39">
        <v>113</v>
      </c>
      <c r="C39">
        <v>1</v>
      </c>
      <c r="D39" s="115">
        <v>0</v>
      </c>
      <c r="E39" s="115">
        <v>717015.24</v>
      </c>
      <c r="F39" s="115">
        <v>291517.40999999997</v>
      </c>
      <c r="G39" s="115">
        <v>422650.47</v>
      </c>
      <c r="H39" s="115">
        <v>128130.32</v>
      </c>
      <c r="I39" s="115">
        <v>958747.57</v>
      </c>
      <c r="J39" s="115">
        <v>414950</v>
      </c>
      <c r="K39" s="115">
        <v>0</v>
      </c>
      <c r="L39" s="115">
        <v>0</v>
      </c>
    </row>
    <row r="40" spans="1:12" x14ac:dyDescent="0.2">
      <c r="A40" t="s">
        <v>585</v>
      </c>
      <c r="B40">
        <v>115</v>
      </c>
      <c r="C40">
        <v>1</v>
      </c>
      <c r="D40" s="115">
        <v>0</v>
      </c>
      <c r="E40" s="115">
        <v>985998.44</v>
      </c>
      <c r="F40" s="115">
        <v>0</v>
      </c>
      <c r="G40" s="115">
        <v>605979.94999999995</v>
      </c>
      <c r="H40" s="115">
        <v>61687.6</v>
      </c>
      <c r="I40" s="115">
        <v>3555090.83</v>
      </c>
      <c r="J40" s="115">
        <v>168545.48</v>
      </c>
      <c r="K40" s="115">
        <v>0</v>
      </c>
      <c r="L40" s="115">
        <v>0</v>
      </c>
    </row>
    <row r="41" spans="1:12" x14ac:dyDescent="0.2">
      <c r="A41" t="s">
        <v>585</v>
      </c>
      <c r="B41">
        <v>116</v>
      </c>
      <c r="C41">
        <v>1</v>
      </c>
      <c r="D41" s="115">
        <v>0</v>
      </c>
      <c r="E41" s="115">
        <v>1313723.2</v>
      </c>
      <c r="F41" s="115">
        <v>0</v>
      </c>
      <c r="G41" s="115">
        <v>713147.5</v>
      </c>
      <c r="H41" s="115">
        <v>111068.58</v>
      </c>
      <c r="I41" s="115">
        <v>1589452.97</v>
      </c>
      <c r="J41" s="115">
        <v>0</v>
      </c>
      <c r="K41" s="115">
        <v>0</v>
      </c>
      <c r="L41" s="115">
        <v>0</v>
      </c>
    </row>
    <row r="42" spans="1:12" x14ac:dyDescent="0.2">
      <c r="A42" t="s">
        <v>585</v>
      </c>
      <c r="B42">
        <v>118</v>
      </c>
      <c r="C42">
        <v>1</v>
      </c>
      <c r="D42" s="115">
        <v>0</v>
      </c>
      <c r="E42" s="115">
        <v>338609.52</v>
      </c>
      <c r="F42" s="115">
        <v>0</v>
      </c>
      <c r="G42" s="115">
        <v>324426.73</v>
      </c>
      <c r="H42" s="115">
        <v>78453.27</v>
      </c>
      <c r="I42" s="115">
        <v>1640089.04</v>
      </c>
      <c r="J42" s="115">
        <v>122642.01</v>
      </c>
      <c r="K42" s="115">
        <v>0</v>
      </c>
      <c r="L42" s="115">
        <v>0</v>
      </c>
    </row>
    <row r="43" spans="1:12" x14ac:dyDescent="0.2">
      <c r="A43" t="s">
        <v>585</v>
      </c>
      <c r="B43">
        <v>129</v>
      </c>
      <c r="C43">
        <v>1</v>
      </c>
      <c r="D43" s="115">
        <v>156881.35</v>
      </c>
      <c r="E43" s="115">
        <v>786491.39</v>
      </c>
      <c r="F43" s="115">
        <v>0</v>
      </c>
      <c r="G43" s="115">
        <v>1139540.48</v>
      </c>
      <c r="H43" s="115">
        <v>195717.6</v>
      </c>
      <c r="I43" s="115">
        <v>0</v>
      </c>
      <c r="J43" s="115">
        <v>833452.31</v>
      </c>
      <c r="K43" s="115">
        <v>0</v>
      </c>
      <c r="L43" s="115">
        <v>0</v>
      </c>
    </row>
    <row r="44" spans="1:12" x14ac:dyDescent="0.2">
      <c r="A44" t="s">
        <v>585</v>
      </c>
      <c r="B44">
        <v>138</v>
      </c>
      <c r="C44">
        <v>1</v>
      </c>
      <c r="D44" s="115">
        <v>0</v>
      </c>
      <c r="E44" s="115">
        <v>2593632.04</v>
      </c>
      <c r="F44" s="115">
        <v>974389.85</v>
      </c>
      <c r="G44" s="115">
        <v>939969.63</v>
      </c>
      <c r="H44" s="115">
        <v>185232.6</v>
      </c>
      <c r="I44" s="115">
        <v>4371886.91</v>
      </c>
      <c r="J44" s="115">
        <v>659902.19999999995</v>
      </c>
      <c r="K44" s="115">
        <v>0</v>
      </c>
      <c r="L44" s="115">
        <v>419692.24</v>
      </c>
    </row>
    <row r="45" spans="1:12" x14ac:dyDescent="0.2">
      <c r="A45" t="s">
        <v>585</v>
      </c>
      <c r="B45">
        <v>139</v>
      </c>
      <c r="C45">
        <v>1</v>
      </c>
      <c r="D45" s="115">
        <v>880572.14</v>
      </c>
      <c r="E45" s="115">
        <v>820192.38</v>
      </c>
      <c r="F45" s="115">
        <v>0</v>
      </c>
      <c r="G45" s="115">
        <v>656713.17000000004</v>
      </c>
      <c r="H45" s="115">
        <v>53653.9</v>
      </c>
      <c r="I45" s="115">
        <v>1404131.15</v>
      </c>
      <c r="J45" s="115">
        <v>84856.24</v>
      </c>
      <c r="K45" s="115">
        <v>0</v>
      </c>
      <c r="L45" s="115">
        <v>0</v>
      </c>
    </row>
    <row r="46" spans="1:12" x14ac:dyDescent="0.2">
      <c r="A46" t="s">
        <v>585</v>
      </c>
      <c r="B46">
        <v>146</v>
      </c>
      <c r="C46">
        <v>1</v>
      </c>
      <c r="D46" s="115">
        <v>227765.07</v>
      </c>
      <c r="E46" s="115">
        <v>695864.57</v>
      </c>
      <c r="F46" s="115">
        <v>0</v>
      </c>
      <c r="G46" s="115">
        <v>398684.78</v>
      </c>
      <c r="H46" s="115">
        <v>61426.55</v>
      </c>
      <c r="I46" s="115">
        <v>2252847.16</v>
      </c>
      <c r="J46" s="115">
        <v>103780.33</v>
      </c>
      <c r="K46" s="115">
        <v>0</v>
      </c>
      <c r="L46" s="115">
        <v>0</v>
      </c>
    </row>
    <row r="47" spans="1:12" x14ac:dyDescent="0.2">
      <c r="A47" t="s">
        <v>585</v>
      </c>
      <c r="B47">
        <v>150</v>
      </c>
      <c r="C47">
        <v>1</v>
      </c>
      <c r="D47" s="115">
        <v>0</v>
      </c>
      <c r="E47" s="115">
        <v>762094.87</v>
      </c>
      <c r="F47" s="115">
        <v>0</v>
      </c>
      <c r="G47" s="115">
        <v>791649.4</v>
      </c>
      <c r="H47" s="115">
        <v>44373.4</v>
      </c>
      <c r="I47" s="115">
        <v>2929974.97</v>
      </c>
      <c r="J47" s="115">
        <v>85846.45</v>
      </c>
      <c r="K47" s="115">
        <v>0</v>
      </c>
      <c r="L47" s="115">
        <v>0</v>
      </c>
    </row>
    <row r="48" spans="1:12" x14ac:dyDescent="0.2">
      <c r="A48" t="s">
        <v>585</v>
      </c>
      <c r="B48">
        <v>152</v>
      </c>
      <c r="C48">
        <v>1</v>
      </c>
      <c r="D48" s="115">
        <v>1515451.03</v>
      </c>
      <c r="E48" s="115">
        <v>5609709.5999999996</v>
      </c>
      <c r="F48" s="115">
        <v>0</v>
      </c>
      <c r="G48" s="115">
        <v>5344217.34</v>
      </c>
      <c r="H48" s="115">
        <v>320471.11</v>
      </c>
      <c r="I48" s="115">
        <v>10139114.529999999</v>
      </c>
      <c r="J48" s="115">
        <v>1139669.94</v>
      </c>
      <c r="K48" s="115">
        <v>0</v>
      </c>
      <c r="L48" s="115">
        <v>0</v>
      </c>
    </row>
    <row r="49" spans="1:12" x14ac:dyDescent="0.2">
      <c r="A49" t="s">
        <v>585</v>
      </c>
      <c r="B49">
        <v>162</v>
      </c>
      <c r="C49">
        <v>1</v>
      </c>
      <c r="D49" s="115">
        <v>0</v>
      </c>
      <c r="E49" s="115">
        <v>792470.97</v>
      </c>
      <c r="F49" s="115">
        <v>0</v>
      </c>
      <c r="G49" s="115">
        <v>738413.48</v>
      </c>
      <c r="H49" s="115">
        <v>49210.69</v>
      </c>
      <c r="I49" s="115">
        <v>0</v>
      </c>
      <c r="J49" s="115">
        <v>198226.58</v>
      </c>
      <c r="K49" s="115">
        <v>0</v>
      </c>
      <c r="L49" s="115">
        <v>0</v>
      </c>
    </row>
    <row r="50" spans="1:12" x14ac:dyDescent="0.2">
      <c r="A50" t="s">
        <v>585</v>
      </c>
      <c r="B50">
        <v>166</v>
      </c>
      <c r="C50">
        <v>1</v>
      </c>
      <c r="D50" s="115">
        <v>335864</v>
      </c>
      <c r="E50" s="115">
        <v>360364.56</v>
      </c>
      <c r="F50" s="115">
        <v>0</v>
      </c>
      <c r="G50" s="115">
        <v>166087.20000000001</v>
      </c>
      <c r="H50" s="115">
        <v>0</v>
      </c>
      <c r="I50" s="115">
        <v>307960.7</v>
      </c>
      <c r="J50" s="115">
        <v>463990.4</v>
      </c>
      <c r="K50" s="115">
        <v>0</v>
      </c>
      <c r="L50" s="115">
        <v>0</v>
      </c>
    </row>
    <row r="51" spans="1:12" x14ac:dyDescent="0.2">
      <c r="A51" t="s">
        <v>585</v>
      </c>
      <c r="B51">
        <v>173</v>
      </c>
      <c r="C51">
        <v>1</v>
      </c>
      <c r="D51" s="115">
        <v>718395.63</v>
      </c>
      <c r="E51" s="115">
        <v>256779.45</v>
      </c>
      <c r="F51" s="115">
        <v>0</v>
      </c>
      <c r="G51" s="115">
        <v>299663.51</v>
      </c>
      <c r="H51" s="115">
        <v>43502.720000000001</v>
      </c>
      <c r="I51" s="115">
        <v>991130.37</v>
      </c>
      <c r="J51" s="115">
        <v>210340.16</v>
      </c>
      <c r="K51" s="115">
        <v>0</v>
      </c>
      <c r="L51" s="115">
        <v>0</v>
      </c>
    </row>
    <row r="52" spans="1:12" x14ac:dyDescent="0.2">
      <c r="A52" t="s">
        <v>585</v>
      </c>
      <c r="B52">
        <v>177</v>
      </c>
      <c r="C52">
        <v>1</v>
      </c>
      <c r="D52" s="115">
        <v>639487.22</v>
      </c>
      <c r="E52" s="115">
        <v>734042.78</v>
      </c>
      <c r="F52" s="115">
        <v>0</v>
      </c>
      <c r="G52" s="115">
        <v>686197.45</v>
      </c>
      <c r="H52" s="115">
        <v>78385.279999999999</v>
      </c>
      <c r="I52" s="115">
        <v>2000678.3</v>
      </c>
      <c r="J52" s="115">
        <v>177657.41</v>
      </c>
      <c r="K52" s="115">
        <v>0</v>
      </c>
      <c r="L52" s="115">
        <v>0</v>
      </c>
    </row>
    <row r="53" spans="1:12" x14ac:dyDescent="0.2">
      <c r="A53" t="s">
        <v>585</v>
      </c>
      <c r="B53">
        <v>181</v>
      </c>
      <c r="C53">
        <v>1</v>
      </c>
      <c r="D53" s="115">
        <v>0</v>
      </c>
      <c r="E53" s="115">
        <v>5512170.8300000001</v>
      </c>
      <c r="F53" s="115">
        <v>0</v>
      </c>
      <c r="G53" s="115">
        <v>3749997.37</v>
      </c>
      <c r="H53" s="115">
        <v>590950.76</v>
      </c>
      <c r="I53" s="115">
        <v>12000951.57</v>
      </c>
      <c r="J53" s="115">
        <v>4606008.0199999996</v>
      </c>
      <c r="K53" s="115">
        <v>0</v>
      </c>
      <c r="L53" s="115">
        <v>0</v>
      </c>
    </row>
    <row r="54" spans="1:12" x14ac:dyDescent="0.2">
      <c r="A54" t="s">
        <v>585</v>
      </c>
      <c r="B54">
        <v>182</v>
      </c>
      <c r="C54">
        <v>1</v>
      </c>
      <c r="D54" s="115">
        <v>0</v>
      </c>
      <c r="E54" s="115">
        <v>948430.06</v>
      </c>
      <c r="F54" s="115">
        <v>329514.55</v>
      </c>
      <c r="G54" s="115">
        <v>877831.82</v>
      </c>
      <c r="H54" s="115">
        <v>17799.37</v>
      </c>
      <c r="I54" s="115">
        <v>2392430.52</v>
      </c>
      <c r="J54" s="115">
        <v>0</v>
      </c>
      <c r="K54" s="115">
        <v>0</v>
      </c>
      <c r="L54" s="115">
        <v>0</v>
      </c>
    </row>
    <row r="55" spans="1:12" x14ac:dyDescent="0.2">
      <c r="A55" t="s">
        <v>585</v>
      </c>
      <c r="B55">
        <v>186</v>
      </c>
      <c r="C55">
        <v>1</v>
      </c>
      <c r="D55" s="115">
        <v>0</v>
      </c>
      <c r="E55" s="115">
        <v>1697226.1</v>
      </c>
      <c r="F55" s="115">
        <v>0</v>
      </c>
      <c r="G55" s="115">
        <v>1475789.65</v>
      </c>
      <c r="H55" s="115">
        <v>255983.84</v>
      </c>
      <c r="I55" s="115">
        <v>2864277.3</v>
      </c>
      <c r="J55" s="115">
        <v>51777.75</v>
      </c>
      <c r="K55" s="115">
        <v>0</v>
      </c>
      <c r="L55" s="115">
        <v>0</v>
      </c>
    </row>
    <row r="56" spans="1:12" x14ac:dyDescent="0.2">
      <c r="A56" t="s">
        <v>585</v>
      </c>
      <c r="B56">
        <v>191</v>
      </c>
      <c r="C56">
        <v>1</v>
      </c>
      <c r="D56" s="115">
        <v>21448839.43</v>
      </c>
      <c r="E56" s="115">
        <v>7293645.5199999996</v>
      </c>
      <c r="F56" s="115">
        <v>4351374.3600000003</v>
      </c>
      <c r="G56" s="115">
        <v>6236702.8799999999</v>
      </c>
      <c r="H56" s="115">
        <v>1617467.62</v>
      </c>
      <c r="I56" s="115">
        <v>3309515.63</v>
      </c>
      <c r="J56" s="115">
        <v>5377431.3200000003</v>
      </c>
      <c r="K56" s="115">
        <v>0</v>
      </c>
      <c r="L56" s="115">
        <v>1405109.94</v>
      </c>
    </row>
    <row r="57" spans="1:12" x14ac:dyDescent="0.2">
      <c r="A57" t="s">
        <v>585</v>
      </c>
      <c r="B57">
        <v>192</v>
      </c>
      <c r="C57">
        <v>1</v>
      </c>
      <c r="D57" s="115">
        <v>5296501.78</v>
      </c>
      <c r="E57" s="115">
        <v>5738180.1799999997</v>
      </c>
      <c r="F57" s="115">
        <v>0</v>
      </c>
      <c r="G57" s="115">
        <v>4567454.8499999996</v>
      </c>
      <c r="H57" s="115">
        <v>414851.92</v>
      </c>
      <c r="I57" s="115">
        <v>16534460.25</v>
      </c>
      <c r="J57" s="115">
        <v>488902.01</v>
      </c>
      <c r="K57" s="115">
        <v>0</v>
      </c>
      <c r="L57" s="115">
        <v>0.01</v>
      </c>
    </row>
    <row r="58" spans="1:12" x14ac:dyDescent="0.2">
      <c r="A58" t="s">
        <v>585</v>
      </c>
      <c r="B58">
        <v>194</v>
      </c>
      <c r="C58">
        <v>1</v>
      </c>
      <c r="D58" s="115">
        <v>25400958.760000002</v>
      </c>
      <c r="E58" s="115">
        <v>10848852.390000001</v>
      </c>
      <c r="F58" s="115">
        <v>3920410.48</v>
      </c>
      <c r="G58" s="115">
        <v>16069862.07</v>
      </c>
      <c r="H58" s="115">
        <v>1238794.48</v>
      </c>
      <c r="I58" s="115">
        <v>3578522.15</v>
      </c>
      <c r="J58" s="115">
        <v>17227670.960000001</v>
      </c>
      <c r="K58" s="115">
        <v>0</v>
      </c>
      <c r="L58" s="115">
        <v>0</v>
      </c>
    </row>
    <row r="59" spans="1:12" x14ac:dyDescent="0.2">
      <c r="A59" t="s">
        <v>585</v>
      </c>
      <c r="B59">
        <v>195</v>
      </c>
      <c r="C59">
        <v>1</v>
      </c>
      <c r="D59" s="115">
        <v>0</v>
      </c>
      <c r="E59" s="115">
        <v>717812.19</v>
      </c>
      <c r="F59" s="115">
        <v>0</v>
      </c>
      <c r="G59" s="115">
        <v>455876.81</v>
      </c>
      <c r="H59" s="115">
        <v>38832.58</v>
      </c>
      <c r="I59" s="115">
        <v>697103.26</v>
      </c>
      <c r="J59" s="115">
        <v>37127.71</v>
      </c>
      <c r="K59" s="115">
        <v>0</v>
      </c>
      <c r="L59" s="115">
        <v>0</v>
      </c>
    </row>
    <row r="60" spans="1:12" x14ac:dyDescent="0.2">
      <c r="A60" t="s">
        <v>585</v>
      </c>
      <c r="B60">
        <v>196</v>
      </c>
      <c r="C60">
        <v>1</v>
      </c>
      <c r="D60" s="115">
        <v>62516082.600000001</v>
      </c>
      <c r="E60" s="115">
        <v>24754697.899999999</v>
      </c>
      <c r="F60" s="115">
        <v>8534727.2799999993</v>
      </c>
      <c r="G60" s="115">
        <v>24111912.43</v>
      </c>
      <c r="H60" s="115">
        <v>1809585.23</v>
      </c>
      <c r="I60" s="115">
        <v>34802297.770000003</v>
      </c>
      <c r="J60" s="115">
        <v>404966.78</v>
      </c>
      <c r="K60" s="115">
        <v>0</v>
      </c>
      <c r="L60" s="115">
        <v>0</v>
      </c>
    </row>
    <row r="61" spans="1:12" x14ac:dyDescent="0.2">
      <c r="A61" t="s">
        <v>585</v>
      </c>
      <c r="B61">
        <v>197</v>
      </c>
      <c r="C61">
        <v>1</v>
      </c>
      <c r="D61" s="115">
        <v>12462856.369999999</v>
      </c>
      <c r="E61" s="115">
        <v>4280076.5999999996</v>
      </c>
      <c r="F61" s="115">
        <v>2200409.75</v>
      </c>
      <c r="G61" s="115">
        <v>5419392.04</v>
      </c>
      <c r="H61" s="115">
        <v>1164431.82</v>
      </c>
      <c r="I61" s="115">
        <v>9447797.4399999995</v>
      </c>
      <c r="J61" s="115">
        <v>875936.51</v>
      </c>
      <c r="K61" s="115">
        <v>0</v>
      </c>
      <c r="L61" s="115">
        <v>0</v>
      </c>
    </row>
    <row r="62" spans="1:12" x14ac:dyDescent="0.2">
      <c r="A62" t="s">
        <v>585</v>
      </c>
      <c r="B62">
        <v>199</v>
      </c>
      <c r="C62">
        <v>1</v>
      </c>
      <c r="D62" s="115">
        <v>2611989.89</v>
      </c>
      <c r="E62" s="115">
        <v>2989465.3</v>
      </c>
      <c r="F62" s="115">
        <v>1041927.9</v>
      </c>
      <c r="G62" s="115">
        <v>3322614.1</v>
      </c>
      <c r="H62" s="115">
        <v>422174.31</v>
      </c>
      <c r="I62" s="115">
        <v>4017234.28</v>
      </c>
      <c r="J62" s="115">
        <v>896151.65</v>
      </c>
      <c r="K62" s="115">
        <v>0</v>
      </c>
      <c r="L62" s="115">
        <v>515232.16</v>
      </c>
    </row>
    <row r="63" spans="1:12" x14ac:dyDescent="0.2">
      <c r="A63" t="s">
        <v>585</v>
      </c>
      <c r="B63">
        <v>200</v>
      </c>
      <c r="C63">
        <v>1</v>
      </c>
      <c r="D63" s="115">
        <v>7696983.6699999999</v>
      </c>
      <c r="E63" s="115">
        <v>3518492.6</v>
      </c>
      <c r="F63" s="115">
        <v>2000000</v>
      </c>
      <c r="G63" s="115">
        <v>2751323.37</v>
      </c>
      <c r="H63" s="115">
        <v>448399.97</v>
      </c>
      <c r="I63" s="115">
        <v>4671617.5999999996</v>
      </c>
      <c r="J63" s="115">
        <v>18.84</v>
      </c>
      <c r="K63" s="115">
        <v>0</v>
      </c>
      <c r="L63" s="115">
        <v>0</v>
      </c>
    </row>
    <row r="64" spans="1:12" x14ac:dyDescent="0.2">
      <c r="A64" t="s">
        <v>585</v>
      </c>
      <c r="B64">
        <v>203</v>
      </c>
      <c r="C64">
        <v>1</v>
      </c>
      <c r="D64" s="115">
        <v>425400.16</v>
      </c>
      <c r="E64" s="115">
        <v>559514.06000000006</v>
      </c>
      <c r="F64" s="115">
        <v>0</v>
      </c>
      <c r="G64" s="115">
        <v>712559.68</v>
      </c>
      <c r="H64" s="115">
        <v>44389.93</v>
      </c>
      <c r="I64" s="115">
        <v>944629.92</v>
      </c>
      <c r="J64" s="115">
        <v>438588.87</v>
      </c>
      <c r="K64" s="115">
        <v>0</v>
      </c>
      <c r="L64" s="115">
        <v>0</v>
      </c>
    </row>
    <row r="65" spans="1:12" x14ac:dyDescent="0.2">
      <c r="A65" t="s">
        <v>585</v>
      </c>
      <c r="B65">
        <v>204</v>
      </c>
      <c r="C65">
        <v>1</v>
      </c>
      <c r="D65" s="115">
        <v>0</v>
      </c>
      <c r="E65" s="115">
        <v>1877359.79</v>
      </c>
      <c r="F65" s="115">
        <v>0</v>
      </c>
      <c r="G65" s="115">
        <v>703591.14</v>
      </c>
      <c r="H65" s="115">
        <v>144095.53</v>
      </c>
      <c r="I65" s="115">
        <v>4124966.8</v>
      </c>
      <c r="J65" s="115">
        <v>319481.28000000003</v>
      </c>
      <c r="K65" s="115">
        <v>0</v>
      </c>
      <c r="L65" s="115">
        <v>0</v>
      </c>
    </row>
    <row r="66" spans="1:12" x14ac:dyDescent="0.2">
      <c r="A66" t="s">
        <v>585</v>
      </c>
      <c r="B66">
        <v>206</v>
      </c>
      <c r="C66">
        <v>1</v>
      </c>
      <c r="D66" s="115">
        <v>2659689.6</v>
      </c>
      <c r="E66" s="115">
        <v>3935301.13</v>
      </c>
      <c r="F66" s="115">
        <v>0</v>
      </c>
      <c r="G66" s="115">
        <v>3859782.37</v>
      </c>
      <c r="H66" s="115">
        <v>682304.23</v>
      </c>
      <c r="I66" s="115">
        <v>5656452.46</v>
      </c>
      <c r="J66" s="115">
        <v>820216</v>
      </c>
      <c r="K66" s="115">
        <v>0</v>
      </c>
      <c r="L66" s="115">
        <v>725373.35</v>
      </c>
    </row>
    <row r="67" spans="1:12" x14ac:dyDescent="0.2">
      <c r="A67" t="s">
        <v>585</v>
      </c>
      <c r="B67">
        <v>213</v>
      </c>
      <c r="C67">
        <v>1</v>
      </c>
      <c r="D67" s="115">
        <v>0</v>
      </c>
      <c r="E67" s="115">
        <v>664991.48</v>
      </c>
      <c r="F67" s="115">
        <v>0</v>
      </c>
      <c r="G67" s="115">
        <v>376834</v>
      </c>
      <c r="H67" s="115">
        <v>42826.29</v>
      </c>
      <c r="I67" s="115">
        <v>1118069.1000000001</v>
      </c>
      <c r="J67" s="115">
        <v>0</v>
      </c>
      <c r="K67" s="115">
        <v>0</v>
      </c>
      <c r="L67" s="115">
        <v>0</v>
      </c>
    </row>
    <row r="68" spans="1:12" x14ac:dyDescent="0.2">
      <c r="A68" t="s">
        <v>585</v>
      </c>
      <c r="B68">
        <v>227</v>
      </c>
      <c r="C68">
        <v>1</v>
      </c>
      <c r="D68" s="115">
        <v>461139.6</v>
      </c>
      <c r="E68" s="115">
        <v>728641.69</v>
      </c>
      <c r="F68" s="115">
        <v>0</v>
      </c>
      <c r="G68" s="115">
        <v>296439.23</v>
      </c>
      <c r="H68" s="115">
        <v>87760.74</v>
      </c>
      <c r="I68" s="115">
        <v>1577416.57</v>
      </c>
      <c r="J68" s="115">
        <v>259600.69</v>
      </c>
      <c r="K68" s="115">
        <v>0</v>
      </c>
      <c r="L68" s="115">
        <v>0</v>
      </c>
    </row>
    <row r="69" spans="1:12" x14ac:dyDescent="0.2">
      <c r="A69" t="s">
        <v>585</v>
      </c>
      <c r="B69">
        <v>229</v>
      </c>
      <c r="C69">
        <v>1</v>
      </c>
      <c r="D69" s="115">
        <v>0</v>
      </c>
      <c r="E69" s="115">
        <v>391971.76</v>
      </c>
      <c r="F69" s="115">
        <v>0</v>
      </c>
      <c r="G69" s="115">
        <v>171211.58</v>
      </c>
      <c r="H69" s="115">
        <v>25783.97</v>
      </c>
      <c r="I69" s="115">
        <v>465026.14</v>
      </c>
      <c r="J69" s="115">
        <v>47799.15</v>
      </c>
      <c r="K69" s="115">
        <v>0</v>
      </c>
      <c r="L69" s="115">
        <v>0</v>
      </c>
    </row>
    <row r="70" spans="1:12" x14ac:dyDescent="0.2">
      <c r="A70" t="s">
        <v>585</v>
      </c>
      <c r="B70">
        <v>238</v>
      </c>
      <c r="C70">
        <v>1</v>
      </c>
      <c r="D70" s="115">
        <v>295879.53999999998</v>
      </c>
      <c r="E70" s="115">
        <v>163356.51</v>
      </c>
      <c r="F70" s="115">
        <v>0</v>
      </c>
      <c r="G70" s="115">
        <v>185964.87</v>
      </c>
      <c r="H70" s="115">
        <v>27675.42</v>
      </c>
      <c r="I70" s="115">
        <v>387420.26</v>
      </c>
      <c r="J70" s="115">
        <v>24780</v>
      </c>
      <c r="K70" s="115">
        <v>0</v>
      </c>
      <c r="L70" s="115">
        <v>0</v>
      </c>
    </row>
    <row r="71" spans="1:12" x14ac:dyDescent="0.2">
      <c r="A71" t="s">
        <v>585</v>
      </c>
      <c r="B71">
        <v>239</v>
      </c>
      <c r="C71">
        <v>1</v>
      </c>
      <c r="D71" s="115">
        <v>356348.95</v>
      </c>
      <c r="E71" s="115">
        <v>494620.56</v>
      </c>
      <c r="F71" s="115">
        <v>0</v>
      </c>
      <c r="G71" s="115">
        <v>264732.49</v>
      </c>
      <c r="H71" s="115">
        <v>62959.94</v>
      </c>
      <c r="I71" s="115">
        <v>1179498.5900000001</v>
      </c>
      <c r="J71" s="115">
        <v>0</v>
      </c>
      <c r="K71" s="115">
        <v>0</v>
      </c>
      <c r="L71" s="115">
        <v>0</v>
      </c>
    </row>
    <row r="72" spans="1:12" x14ac:dyDescent="0.2">
      <c r="A72" t="s">
        <v>585</v>
      </c>
      <c r="B72">
        <v>241</v>
      </c>
      <c r="C72">
        <v>1</v>
      </c>
      <c r="D72" s="115">
        <v>2120243.75</v>
      </c>
      <c r="E72" s="115">
        <v>2380374.42</v>
      </c>
      <c r="F72" s="115">
        <v>0</v>
      </c>
      <c r="G72" s="115">
        <v>2549884.17</v>
      </c>
      <c r="H72" s="115">
        <v>162492.72</v>
      </c>
      <c r="I72" s="115">
        <v>937719.59</v>
      </c>
      <c r="J72" s="115">
        <v>1891645.83</v>
      </c>
      <c r="K72" s="115">
        <v>0</v>
      </c>
      <c r="L72" s="115">
        <v>0</v>
      </c>
    </row>
    <row r="73" spans="1:12" x14ac:dyDescent="0.2">
      <c r="A73" t="s">
        <v>585</v>
      </c>
      <c r="B73">
        <v>242</v>
      </c>
      <c r="C73">
        <v>1</v>
      </c>
      <c r="D73" s="115">
        <v>734252.53</v>
      </c>
      <c r="E73" s="115">
        <v>331638.52</v>
      </c>
      <c r="F73" s="115">
        <v>0</v>
      </c>
      <c r="G73" s="115">
        <v>376826.45</v>
      </c>
      <c r="H73" s="115">
        <v>17721</v>
      </c>
      <c r="I73" s="115">
        <v>56162.77</v>
      </c>
      <c r="J73" s="115">
        <v>430194.08</v>
      </c>
      <c r="K73" s="115">
        <v>0</v>
      </c>
      <c r="L73" s="115">
        <v>0</v>
      </c>
    </row>
    <row r="74" spans="1:12" x14ac:dyDescent="0.2">
      <c r="A74" t="s">
        <v>585</v>
      </c>
      <c r="B74">
        <v>252</v>
      </c>
      <c r="C74">
        <v>1</v>
      </c>
      <c r="D74" s="115">
        <v>560035</v>
      </c>
      <c r="E74" s="115">
        <v>958149.33</v>
      </c>
      <c r="F74" s="115">
        <v>476216.01</v>
      </c>
      <c r="G74" s="115">
        <v>650962.61</v>
      </c>
      <c r="H74" s="115">
        <v>143432.71</v>
      </c>
      <c r="I74" s="115">
        <v>1710512.45</v>
      </c>
      <c r="J74" s="115">
        <v>485480.36</v>
      </c>
      <c r="K74" s="115">
        <v>0</v>
      </c>
      <c r="L74" s="115">
        <v>0.01</v>
      </c>
    </row>
    <row r="75" spans="1:12" x14ac:dyDescent="0.2">
      <c r="A75" t="s">
        <v>585</v>
      </c>
      <c r="B75">
        <v>253</v>
      </c>
      <c r="C75">
        <v>1</v>
      </c>
      <c r="D75" s="115">
        <v>0</v>
      </c>
      <c r="E75" s="115">
        <v>448864.01</v>
      </c>
      <c r="F75" s="115">
        <v>0</v>
      </c>
      <c r="G75" s="115">
        <v>393604.43</v>
      </c>
      <c r="H75" s="115">
        <v>36443.870000000003</v>
      </c>
      <c r="I75" s="115">
        <v>2000692.59</v>
      </c>
      <c r="J75" s="115">
        <v>0</v>
      </c>
      <c r="K75" s="115">
        <v>0</v>
      </c>
      <c r="L75" s="115">
        <v>0</v>
      </c>
    </row>
    <row r="76" spans="1:12" x14ac:dyDescent="0.2">
      <c r="A76" t="s">
        <v>585</v>
      </c>
      <c r="B76">
        <v>255</v>
      </c>
      <c r="C76">
        <v>1</v>
      </c>
      <c r="D76" s="115">
        <v>0</v>
      </c>
      <c r="E76" s="115">
        <v>1262237.68</v>
      </c>
      <c r="F76" s="115">
        <v>0</v>
      </c>
      <c r="G76" s="115">
        <v>697318.43</v>
      </c>
      <c r="H76" s="115">
        <v>92608.75</v>
      </c>
      <c r="I76" s="115">
        <v>2204637.91</v>
      </c>
      <c r="J76" s="115">
        <v>219572.84</v>
      </c>
      <c r="K76" s="115">
        <v>0</v>
      </c>
      <c r="L76" s="115">
        <v>0</v>
      </c>
    </row>
    <row r="77" spans="1:12" x14ac:dyDescent="0.2">
      <c r="A77" t="s">
        <v>585</v>
      </c>
      <c r="B77">
        <v>256</v>
      </c>
      <c r="C77">
        <v>1</v>
      </c>
      <c r="D77" s="115">
        <v>4320112.5</v>
      </c>
      <c r="E77" s="115">
        <v>2163819.66</v>
      </c>
      <c r="F77" s="115">
        <v>0</v>
      </c>
      <c r="G77" s="115">
        <v>2173104.0099999998</v>
      </c>
      <c r="H77" s="115">
        <v>376352.25</v>
      </c>
      <c r="I77" s="115">
        <v>1458779.56</v>
      </c>
      <c r="J77" s="115">
        <v>327319.07</v>
      </c>
      <c r="K77" s="115">
        <v>0</v>
      </c>
      <c r="L77" s="115">
        <v>0</v>
      </c>
    </row>
    <row r="78" spans="1:12" x14ac:dyDescent="0.2">
      <c r="A78" t="s">
        <v>585</v>
      </c>
      <c r="B78">
        <v>261</v>
      </c>
      <c r="C78">
        <v>1</v>
      </c>
      <c r="D78" s="115">
        <v>223395.49</v>
      </c>
      <c r="E78" s="115">
        <v>295449.25</v>
      </c>
      <c r="F78" s="115">
        <v>0</v>
      </c>
      <c r="G78" s="115">
        <v>181129.01</v>
      </c>
      <c r="H78" s="115">
        <v>19220.52</v>
      </c>
      <c r="I78" s="115">
        <v>343472.51</v>
      </c>
      <c r="J78" s="115">
        <v>0</v>
      </c>
      <c r="K78" s="115">
        <v>0</v>
      </c>
      <c r="L78" s="115">
        <v>0</v>
      </c>
    </row>
    <row r="79" spans="1:12" x14ac:dyDescent="0.2">
      <c r="A79" t="s">
        <v>585</v>
      </c>
      <c r="B79">
        <v>264</v>
      </c>
      <c r="C79">
        <v>1</v>
      </c>
      <c r="D79" s="115">
        <v>84295.39</v>
      </c>
      <c r="E79" s="115">
        <v>46487.65</v>
      </c>
      <c r="F79" s="115">
        <v>69594.350000000006</v>
      </c>
      <c r="G79" s="115">
        <v>93350.54</v>
      </c>
      <c r="H79" s="115">
        <v>23357.4</v>
      </c>
      <c r="I79" s="115">
        <v>0</v>
      </c>
      <c r="J79" s="115">
        <v>648388.63</v>
      </c>
      <c r="K79" s="115">
        <v>0</v>
      </c>
      <c r="L79" s="115">
        <v>0</v>
      </c>
    </row>
    <row r="80" spans="1:12" x14ac:dyDescent="0.2">
      <c r="A80" t="s">
        <v>585</v>
      </c>
      <c r="B80">
        <v>270</v>
      </c>
      <c r="C80">
        <v>1</v>
      </c>
      <c r="D80" s="115">
        <v>17247724.02</v>
      </c>
      <c r="E80" s="115">
        <v>5638079.6299999999</v>
      </c>
      <c r="F80" s="115">
        <v>14690864.449999999</v>
      </c>
      <c r="G80" s="115">
        <v>18016885.23</v>
      </c>
      <c r="H80" s="115">
        <v>1046973.06</v>
      </c>
      <c r="I80" s="115">
        <v>1737504.58</v>
      </c>
      <c r="J80" s="115">
        <v>12529082.189999999</v>
      </c>
      <c r="K80" s="115">
        <v>0</v>
      </c>
      <c r="L80" s="115">
        <v>0</v>
      </c>
    </row>
    <row r="81" spans="1:12" x14ac:dyDescent="0.2">
      <c r="A81" t="s">
        <v>585</v>
      </c>
      <c r="B81">
        <v>271</v>
      </c>
      <c r="C81">
        <v>1</v>
      </c>
      <c r="D81" s="115">
        <v>25788439.449999999</v>
      </c>
      <c r="E81" s="115">
        <v>8876453.7899999991</v>
      </c>
      <c r="F81" s="115">
        <v>11325642.380000001</v>
      </c>
      <c r="G81" s="115">
        <v>9477858.3699999992</v>
      </c>
      <c r="H81" s="115">
        <v>2123752.86</v>
      </c>
      <c r="I81" s="115">
        <v>0</v>
      </c>
      <c r="J81" s="115">
        <v>8587633.4499999993</v>
      </c>
      <c r="K81" s="115">
        <v>0</v>
      </c>
      <c r="L81" s="115">
        <v>4735878.68</v>
      </c>
    </row>
    <row r="82" spans="1:12" x14ac:dyDescent="0.2">
      <c r="A82" t="s">
        <v>585</v>
      </c>
      <c r="B82">
        <v>272</v>
      </c>
      <c r="C82">
        <v>1</v>
      </c>
      <c r="D82" s="115">
        <v>21884714.18</v>
      </c>
      <c r="E82" s="115">
        <v>8069879.0800000001</v>
      </c>
      <c r="F82" s="115">
        <v>9415720.7100000009</v>
      </c>
      <c r="G82" s="115">
        <v>10289937.109999999</v>
      </c>
      <c r="H82" s="115">
        <v>1302511.18</v>
      </c>
      <c r="I82" s="115">
        <v>2361594.66</v>
      </c>
      <c r="J82" s="115">
        <v>7050782.4100000001</v>
      </c>
      <c r="K82" s="115">
        <v>0</v>
      </c>
      <c r="L82" s="115">
        <v>0</v>
      </c>
    </row>
    <row r="83" spans="1:12" x14ac:dyDescent="0.2">
      <c r="A83" t="s">
        <v>585</v>
      </c>
      <c r="B83">
        <v>273</v>
      </c>
      <c r="C83">
        <v>1</v>
      </c>
      <c r="D83" s="115">
        <v>21482336.210000001</v>
      </c>
      <c r="E83" s="115">
        <v>7169911.1900000004</v>
      </c>
      <c r="F83" s="115">
        <v>8476345.9600000009</v>
      </c>
      <c r="G83" s="115">
        <v>19213573.739999998</v>
      </c>
      <c r="H83" s="115">
        <v>1398027.14</v>
      </c>
      <c r="I83" s="115">
        <v>6763863.5499999998</v>
      </c>
      <c r="J83" s="115">
        <v>7913660.7199999997</v>
      </c>
      <c r="K83" s="115">
        <v>0</v>
      </c>
      <c r="L83" s="115">
        <v>0</v>
      </c>
    </row>
    <row r="84" spans="1:12" x14ac:dyDescent="0.2">
      <c r="A84" t="s">
        <v>585</v>
      </c>
      <c r="B84">
        <v>276</v>
      </c>
      <c r="C84">
        <v>1</v>
      </c>
      <c r="D84" s="115">
        <v>28981638.399999999</v>
      </c>
      <c r="E84" s="115">
        <v>9612836.4700000007</v>
      </c>
      <c r="F84" s="115">
        <v>9240570.8300000001</v>
      </c>
      <c r="G84" s="115">
        <v>7720848.8200000003</v>
      </c>
      <c r="H84" s="115">
        <v>1015167.55</v>
      </c>
      <c r="I84" s="115">
        <v>1115322.67</v>
      </c>
      <c r="J84" s="115">
        <v>6703868.75</v>
      </c>
      <c r="K84" s="115">
        <v>0</v>
      </c>
      <c r="L84" s="115">
        <v>1487444.81</v>
      </c>
    </row>
    <row r="85" spans="1:12" x14ac:dyDescent="0.2">
      <c r="A85" t="s">
        <v>585</v>
      </c>
      <c r="B85">
        <v>277</v>
      </c>
      <c r="C85">
        <v>1</v>
      </c>
      <c r="D85" s="115">
        <v>5487558.54</v>
      </c>
      <c r="E85" s="115">
        <v>1959625.84</v>
      </c>
      <c r="F85" s="115">
        <v>2362549.19</v>
      </c>
      <c r="G85" s="115">
        <v>2558862.79</v>
      </c>
      <c r="H85" s="115">
        <v>1082200.25</v>
      </c>
      <c r="I85" s="115">
        <v>7209320.4199999999</v>
      </c>
      <c r="J85" s="115">
        <v>228173.76</v>
      </c>
      <c r="K85" s="115">
        <v>0</v>
      </c>
      <c r="L85" s="115">
        <v>0</v>
      </c>
    </row>
    <row r="86" spans="1:12" x14ac:dyDescent="0.2">
      <c r="A86" t="s">
        <v>585</v>
      </c>
      <c r="B86">
        <v>278</v>
      </c>
      <c r="C86">
        <v>1</v>
      </c>
      <c r="D86" s="115">
        <v>7261756.5099999998</v>
      </c>
      <c r="E86" s="115">
        <v>2391253.16</v>
      </c>
      <c r="F86" s="115">
        <v>1507673.45</v>
      </c>
      <c r="G86" s="115">
        <v>2743841.31</v>
      </c>
      <c r="H86" s="115">
        <v>330748.59999999998</v>
      </c>
      <c r="I86" s="115">
        <v>5531344.4800000004</v>
      </c>
      <c r="J86" s="115">
        <v>2146396.8199999998</v>
      </c>
      <c r="K86" s="115">
        <v>0</v>
      </c>
      <c r="L86" s="115">
        <v>365044.42</v>
      </c>
    </row>
    <row r="87" spans="1:12" x14ac:dyDescent="0.2">
      <c r="A87" t="s">
        <v>585</v>
      </c>
      <c r="B87">
        <v>279</v>
      </c>
      <c r="C87">
        <v>1</v>
      </c>
      <c r="D87" s="115">
        <v>52932328.509999998</v>
      </c>
      <c r="E87" s="115">
        <v>18594677.420000002</v>
      </c>
      <c r="F87" s="115">
        <v>13493344.75</v>
      </c>
      <c r="G87" s="115">
        <v>35122908.420000002</v>
      </c>
      <c r="H87" s="115">
        <v>2793135.51</v>
      </c>
      <c r="I87" s="115">
        <v>9249180.1799999997</v>
      </c>
      <c r="J87" s="115">
        <v>9384158.3900000006</v>
      </c>
      <c r="K87" s="115">
        <v>0</v>
      </c>
      <c r="L87" s="115">
        <v>0</v>
      </c>
    </row>
    <row r="88" spans="1:12" x14ac:dyDescent="0.2">
      <c r="A88" t="s">
        <v>585</v>
      </c>
      <c r="B88">
        <v>280</v>
      </c>
      <c r="C88">
        <v>1</v>
      </c>
      <c r="D88" s="115">
        <v>9414154.7699999996</v>
      </c>
      <c r="E88" s="115">
        <v>3383723.42</v>
      </c>
      <c r="F88" s="115">
        <v>4777993</v>
      </c>
      <c r="G88" s="115">
        <v>5131830.3499999996</v>
      </c>
      <c r="H88" s="115">
        <v>487563.54</v>
      </c>
      <c r="I88" s="115">
        <v>3781965.23</v>
      </c>
      <c r="J88" s="115">
        <v>3957471.25</v>
      </c>
      <c r="K88" s="115">
        <v>0</v>
      </c>
      <c r="L88" s="115">
        <v>2058567.89</v>
      </c>
    </row>
    <row r="89" spans="1:12" x14ac:dyDescent="0.2">
      <c r="A89" t="s">
        <v>585</v>
      </c>
      <c r="B89">
        <v>281</v>
      </c>
      <c r="C89">
        <v>1</v>
      </c>
      <c r="D89" s="115">
        <v>26268560.84</v>
      </c>
      <c r="E89" s="115">
        <v>9377785.1300000008</v>
      </c>
      <c r="F89" s="115">
        <v>6642659.8499999996</v>
      </c>
      <c r="G89" s="115">
        <v>7767195.75</v>
      </c>
      <c r="H89" s="115">
        <v>2396321.37</v>
      </c>
      <c r="I89" s="115">
        <v>0</v>
      </c>
      <c r="J89" s="115">
        <v>21735503.920000002</v>
      </c>
      <c r="K89" s="115">
        <v>0</v>
      </c>
      <c r="L89" s="115">
        <v>1681423.3600000001</v>
      </c>
    </row>
    <row r="90" spans="1:12" x14ac:dyDescent="0.2">
      <c r="A90" t="s">
        <v>585</v>
      </c>
      <c r="B90">
        <v>282</v>
      </c>
      <c r="C90">
        <v>1</v>
      </c>
      <c r="D90" s="115">
        <v>3679078.22</v>
      </c>
      <c r="E90" s="115">
        <v>1517631.77</v>
      </c>
      <c r="F90" s="115">
        <v>989914.37</v>
      </c>
      <c r="G90" s="115">
        <v>1502313.15</v>
      </c>
      <c r="H90" s="115">
        <v>153193.34</v>
      </c>
      <c r="I90" s="115">
        <v>1281730.5900000001</v>
      </c>
      <c r="J90" s="115">
        <v>749110.47</v>
      </c>
      <c r="K90" s="115">
        <v>0</v>
      </c>
      <c r="L90" s="115">
        <v>0</v>
      </c>
    </row>
    <row r="91" spans="1:12" x14ac:dyDescent="0.2">
      <c r="A91" t="s">
        <v>585</v>
      </c>
      <c r="B91">
        <v>283</v>
      </c>
      <c r="C91">
        <v>1</v>
      </c>
      <c r="D91" s="115">
        <v>11668761.73</v>
      </c>
      <c r="E91" s="115">
        <v>3903865.42</v>
      </c>
      <c r="F91" s="115">
        <v>3946885.92</v>
      </c>
      <c r="G91" s="115">
        <v>4086990.89</v>
      </c>
      <c r="H91" s="115">
        <v>1036235.38</v>
      </c>
      <c r="I91" s="115">
        <v>16999248.27</v>
      </c>
      <c r="J91" s="115">
        <v>2171942.12</v>
      </c>
      <c r="K91" s="115">
        <v>0</v>
      </c>
      <c r="L91" s="115">
        <v>0</v>
      </c>
    </row>
    <row r="92" spans="1:12" x14ac:dyDescent="0.2">
      <c r="A92" t="s">
        <v>585</v>
      </c>
      <c r="B92">
        <v>284</v>
      </c>
      <c r="C92">
        <v>1</v>
      </c>
      <c r="D92" s="115">
        <v>33197946</v>
      </c>
      <c r="E92" s="115">
        <v>11345817.4</v>
      </c>
      <c r="F92" s="115">
        <v>10934347.630000001</v>
      </c>
      <c r="G92" s="115">
        <v>17151573.379999999</v>
      </c>
      <c r="H92" s="115">
        <v>2023441.67</v>
      </c>
      <c r="I92" s="115">
        <v>14846368.220000001</v>
      </c>
      <c r="J92" s="115">
        <v>2885985.55</v>
      </c>
      <c r="K92" s="115">
        <v>0</v>
      </c>
      <c r="L92" s="115">
        <v>0</v>
      </c>
    </row>
    <row r="93" spans="1:12" x14ac:dyDescent="0.2">
      <c r="A93" t="s">
        <v>585</v>
      </c>
      <c r="B93">
        <v>286</v>
      </c>
      <c r="C93">
        <v>1</v>
      </c>
      <c r="D93" s="115">
        <v>594193.61</v>
      </c>
      <c r="E93" s="115">
        <v>1719410.67</v>
      </c>
      <c r="F93" s="115">
        <v>0</v>
      </c>
      <c r="G93" s="115">
        <v>1632130.34</v>
      </c>
      <c r="H93" s="115">
        <v>162990.92000000001</v>
      </c>
      <c r="I93" s="115">
        <v>3041905.32</v>
      </c>
      <c r="J93" s="115">
        <v>407936.75</v>
      </c>
      <c r="K93" s="115">
        <v>0</v>
      </c>
      <c r="L93" s="115">
        <v>0</v>
      </c>
    </row>
    <row r="94" spans="1:12" x14ac:dyDescent="0.2">
      <c r="A94" t="s">
        <v>585</v>
      </c>
      <c r="B94">
        <v>294</v>
      </c>
      <c r="C94">
        <v>1</v>
      </c>
      <c r="D94" s="115">
        <v>0</v>
      </c>
      <c r="E94" s="115">
        <v>1171048.3700000001</v>
      </c>
      <c r="F94" s="115">
        <v>0</v>
      </c>
      <c r="G94" s="115">
        <v>344109.33</v>
      </c>
      <c r="H94" s="115">
        <v>29129.26</v>
      </c>
      <c r="I94" s="115">
        <v>0</v>
      </c>
      <c r="J94" s="115">
        <v>57614.62</v>
      </c>
      <c r="K94" s="115">
        <v>0</v>
      </c>
      <c r="L94" s="115">
        <v>0</v>
      </c>
    </row>
    <row r="95" spans="1:12" x14ac:dyDescent="0.2">
      <c r="A95" t="s">
        <v>585</v>
      </c>
      <c r="B95">
        <v>297</v>
      </c>
      <c r="C95">
        <v>1</v>
      </c>
      <c r="D95" s="115">
        <v>291066.65999999997</v>
      </c>
      <c r="E95" s="115">
        <v>196899.99</v>
      </c>
      <c r="F95" s="115">
        <v>0</v>
      </c>
      <c r="G95" s="115">
        <v>122803.07</v>
      </c>
      <c r="H95" s="115">
        <v>19579.07</v>
      </c>
      <c r="I95" s="115">
        <v>1037375.09</v>
      </c>
      <c r="J95" s="115">
        <v>40669.71</v>
      </c>
      <c r="K95" s="115">
        <v>0</v>
      </c>
      <c r="L95" s="115">
        <v>0</v>
      </c>
    </row>
    <row r="96" spans="1:12" x14ac:dyDescent="0.2">
      <c r="A96" t="s">
        <v>585</v>
      </c>
      <c r="B96">
        <v>299</v>
      </c>
      <c r="C96">
        <v>1</v>
      </c>
      <c r="D96" s="115">
        <v>340592.03</v>
      </c>
      <c r="E96" s="115">
        <v>559068.29</v>
      </c>
      <c r="F96" s="115">
        <v>0</v>
      </c>
      <c r="G96" s="115">
        <v>491232.84</v>
      </c>
      <c r="H96" s="115">
        <v>74252.81</v>
      </c>
      <c r="I96" s="115">
        <v>882814.68</v>
      </c>
      <c r="J96" s="115">
        <v>163874.54999999999</v>
      </c>
      <c r="K96" s="115">
        <v>0</v>
      </c>
      <c r="L96" s="115">
        <v>0</v>
      </c>
    </row>
    <row r="97" spans="1:12" x14ac:dyDescent="0.2">
      <c r="A97" t="s">
        <v>585</v>
      </c>
      <c r="B97">
        <v>300</v>
      </c>
      <c r="C97">
        <v>1</v>
      </c>
      <c r="D97" s="115">
        <v>1260079.4099999999</v>
      </c>
      <c r="E97" s="115">
        <v>966351.37</v>
      </c>
      <c r="F97" s="115">
        <v>0</v>
      </c>
      <c r="G97" s="115">
        <v>419091.5</v>
      </c>
      <c r="H97" s="115">
        <v>99748.23</v>
      </c>
      <c r="I97" s="115">
        <v>1634709.88</v>
      </c>
      <c r="J97" s="115">
        <v>709162.26</v>
      </c>
      <c r="K97" s="115">
        <v>0</v>
      </c>
      <c r="L97" s="115">
        <v>159601.31</v>
      </c>
    </row>
    <row r="98" spans="1:12" x14ac:dyDescent="0.2">
      <c r="A98" t="s">
        <v>585</v>
      </c>
      <c r="B98">
        <v>306</v>
      </c>
      <c r="C98">
        <v>1</v>
      </c>
      <c r="D98" s="115">
        <v>0</v>
      </c>
      <c r="E98" s="115">
        <v>261876.34</v>
      </c>
      <c r="F98" s="115">
        <v>0</v>
      </c>
      <c r="G98" s="115">
        <v>330887.36</v>
      </c>
      <c r="H98" s="115">
        <v>18831.39</v>
      </c>
      <c r="I98" s="115">
        <v>592200.48</v>
      </c>
      <c r="J98" s="115">
        <v>0</v>
      </c>
      <c r="K98" s="115">
        <v>0</v>
      </c>
      <c r="L98" s="115">
        <v>0</v>
      </c>
    </row>
    <row r="99" spans="1:12" x14ac:dyDescent="0.2">
      <c r="A99" t="s">
        <v>585</v>
      </c>
      <c r="B99">
        <v>308</v>
      </c>
      <c r="C99">
        <v>1</v>
      </c>
      <c r="D99" s="115">
        <v>0</v>
      </c>
      <c r="E99" s="115">
        <v>473891.21</v>
      </c>
      <c r="F99" s="115">
        <v>0</v>
      </c>
      <c r="G99" s="115">
        <v>381175.1</v>
      </c>
      <c r="H99" s="115">
        <v>41738.800000000003</v>
      </c>
      <c r="I99" s="115">
        <v>251213.09</v>
      </c>
      <c r="J99" s="115">
        <v>102302.51</v>
      </c>
      <c r="K99" s="115">
        <v>0</v>
      </c>
      <c r="L99" s="115">
        <v>0</v>
      </c>
    </row>
    <row r="100" spans="1:12" x14ac:dyDescent="0.2">
      <c r="A100" t="s">
        <v>585</v>
      </c>
      <c r="B100">
        <v>309</v>
      </c>
      <c r="C100">
        <v>1</v>
      </c>
      <c r="D100" s="115">
        <v>0</v>
      </c>
      <c r="E100" s="115">
        <v>1606312.24</v>
      </c>
      <c r="F100" s="115">
        <v>0</v>
      </c>
      <c r="G100" s="115">
        <v>1273794.04</v>
      </c>
      <c r="H100" s="115">
        <v>202906.64</v>
      </c>
      <c r="I100" s="115">
        <v>4464067.26</v>
      </c>
      <c r="J100" s="115">
        <v>489117.7</v>
      </c>
      <c r="K100" s="115">
        <v>0</v>
      </c>
      <c r="L100" s="115">
        <v>0</v>
      </c>
    </row>
    <row r="101" spans="1:12" x14ac:dyDescent="0.2">
      <c r="A101" t="s">
        <v>585</v>
      </c>
      <c r="B101">
        <v>314</v>
      </c>
      <c r="C101">
        <v>1</v>
      </c>
      <c r="D101" s="115">
        <v>383861.05</v>
      </c>
      <c r="E101" s="115">
        <v>648635.26</v>
      </c>
      <c r="F101" s="115">
        <v>0</v>
      </c>
      <c r="G101" s="115">
        <v>415499.47</v>
      </c>
      <c r="H101" s="115">
        <v>44207.68</v>
      </c>
      <c r="I101" s="115">
        <v>454237.69</v>
      </c>
      <c r="J101" s="115">
        <v>350600.95</v>
      </c>
      <c r="K101" s="115">
        <v>0</v>
      </c>
      <c r="L101" s="115">
        <v>150763.71</v>
      </c>
    </row>
    <row r="102" spans="1:12" x14ac:dyDescent="0.2">
      <c r="A102" t="s">
        <v>585</v>
      </c>
      <c r="B102">
        <v>316</v>
      </c>
      <c r="C102">
        <v>1</v>
      </c>
      <c r="D102" s="115">
        <v>0</v>
      </c>
      <c r="E102" s="115">
        <v>858981.58</v>
      </c>
      <c r="F102" s="115">
        <v>0</v>
      </c>
      <c r="G102" s="115">
        <v>161982.60999999999</v>
      </c>
      <c r="H102" s="115">
        <v>0</v>
      </c>
      <c r="I102" s="115">
        <v>0</v>
      </c>
      <c r="J102" s="115">
        <v>869732.48</v>
      </c>
      <c r="K102" s="115">
        <v>0</v>
      </c>
      <c r="L102" s="115">
        <v>1553934.43</v>
      </c>
    </row>
    <row r="103" spans="1:12" x14ac:dyDescent="0.2">
      <c r="A103" t="s">
        <v>585</v>
      </c>
      <c r="B103">
        <v>317</v>
      </c>
      <c r="C103">
        <v>1</v>
      </c>
      <c r="D103" s="115">
        <v>0</v>
      </c>
      <c r="E103" s="115">
        <v>783809.8</v>
      </c>
      <c r="F103" s="115">
        <v>0</v>
      </c>
      <c r="G103" s="115">
        <v>8108.29</v>
      </c>
      <c r="H103" s="115">
        <v>0</v>
      </c>
      <c r="I103" s="115">
        <v>992418.54</v>
      </c>
      <c r="J103" s="115">
        <v>802513.99</v>
      </c>
      <c r="K103" s="115">
        <v>0</v>
      </c>
      <c r="L103" s="115">
        <v>0</v>
      </c>
    </row>
    <row r="104" spans="1:12" x14ac:dyDescent="0.2">
      <c r="A104" t="s">
        <v>585</v>
      </c>
      <c r="B104">
        <v>318</v>
      </c>
      <c r="C104">
        <v>1</v>
      </c>
      <c r="D104" s="115">
        <v>0</v>
      </c>
      <c r="E104" s="115">
        <v>4002117.5</v>
      </c>
      <c r="F104" s="115">
        <v>0</v>
      </c>
      <c r="G104" s="115">
        <v>2748774.04</v>
      </c>
      <c r="H104" s="115">
        <v>0</v>
      </c>
      <c r="I104" s="115">
        <v>2958472.36</v>
      </c>
      <c r="J104" s="115">
        <v>1196630.3700000001</v>
      </c>
      <c r="K104" s="115">
        <v>0</v>
      </c>
      <c r="L104" s="115">
        <v>4594120.1100000003</v>
      </c>
    </row>
    <row r="105" spans="1:12" x14ac:dyDescent="0.2">
      <c r="A105" t="s">
        <v>585</v>
      </c>
      <c r="B105">
        <v>319</v>
      </c>
      <c r="C105">
        <v>1</v>
      </c>
      <c r="D105" s="115">
        <v>242128.61</v>
      </c>
      <c r="E105" s="115">
        <v>382800.79</v>
      </c>
      <c r="F105" s="115">
        <v>0</v>
      </c>
      <c r="G105" s="115">
        <v>52111.67</v>
      </c>
      <c r="H105" s="115">
        <v>0</v>
      </c>
      <c r="I105" s="115">
        <v>1598751.31</v>
      </c>
      <c r="J105" s="115">
        <v>154092.62</v>
      </c>
      <c r="K105" s="115">
        <v>0</v>
      </c>
      <c r="L105" s="115">
        <v>21000</v>
      </c>
    </row>
    <row r="106" spans="1:12" x14ac:dyDescent="0.2">
      <c r="A106" t="s">
        <v>585</v>
      </c>
      <c r="B106">
        <v>323</v>
      </c>
      <c r="C106">
        <v>2</v>
      </c>
      <c r="D106" s="115">
        <v>49913.14</v>
      </c>
      <c r="E106" s="115">
        <v>16182.62</v>
      </c>
      <c r="F106" s="115">
        <v>0</v>
      </c>
      <c r="G106" s="115">
        <v>4967</v>
      </c>
      <c r="H106" s="115">
        <v>2001.61</v>
      </c>
      <c r="I106" s="115">
        <v>0</v>
      </c>
      <c r="J106" s="115">
        <v>0</v>
      </c>
      <c r="K106" s="115">
        <v>0</v>
      </c>
      <c r="L106" s="115">
        <v>0</v>
      </c>
    </row>
    <row r="107" spans="1:12" x14ac:dyDescent="0.2">
      <c r="A107" t="s">
        <v>585</v>
      </c>
      <c r="B107">
        <v>330</v>
      </c>
      <c r="C107">
        <v>1</v>
      </c>
      <c r="D107" s="115">
        <v>366361.28</v>
      </c>
      <c r="E107" s="115">
        <v>156483.37</v>
      </c>
      <c r="F107" s="115">
        <v>0</v>
      </c>
      <c r="G107" s="115">
        <v>191430.7</v>
      </c>
      <c r="H107" s="115">
        <v>22126.98</v>
      </c>
      <c r="I107" s="115">
        <v>131322.25</v>
      </c>
      <c r="J107" s="115">
        <v>270020.94</v>
      </c>
      <c r="K107" s="115">
        <v>0</v>
      </c>
      <c r="L107" s="115">
        <v>0</v>
      </c>
    </row>
    <row r="108" spans="1:12" x14ac:dyDescent="0.2">
      <c r="A108" t="s">
        <v>585</v>
      </c>
      <c r="B108">
        <v>332</v>
      </c>
      <c r="C108">
        <v>1</v>
      </c>
      <c r="D108" s="115">
        <v>0</v>
      </c>
      <c r="E108" s="115">
        <v>1221961.18</v>
      </c>
      <c r="F108" s="115">
        <v>0</v>
      </c>
      <c r="G108" s="115">
        <v>844041.46</v>
      </c>
      <c r="H108" s="115">
        <v>75680.509999999995</v>
      </c>
      <c r="I108" s="115">
        <v>4645466.53</v>
      </c>
      <c r="J108" s="115">
        <v>0</v>
      </c>
      <c r="K108" s="115">
        <v>0</v>
      </c>
      <c r="L108" s="115">
        <v>0</v>
      </c>
    </row>
    <row r="109" spans="1:12" x14ac:dyDescent="0.2">
      <c r="A109" t="s">
        <v>585</v>
      </c>
      <c r="B109">
        <v>333</v>
      </c>
      <c r="C109">
        <v>1</v>
      </c>
      <c r="D109" s="115">
        <v>369694.26</v>
      </c>
      <c r="E109" s="115">
        <v>395279.92</v>
      </c>
      <c r="F109" s="115">
        <v>0</v>
      </c>
      <c r="G109" s="115">
        <v>316834.01</v>
      </c>
      <c r="H109" s="115">
        <v>23159.25</v>
      </c>
      <c r="I109" s="115">
        <v>950806.23</v>
      </c>
      <c r="J109" s="115">
        <v>251200.42</v>
      </c>
      <c r="K109" s="115">
        <v>0</v>
      </c>
      <c r="L109" s="115">
        <v>120781.34</v>
      </c>
    </row>
    <row r="110" spans="1:12" x14ac:dyDescent="0.2">
      <c r="A110" t="s">
        <v>585</v>
      </c>
      <c r="B110">
        <v>345</v>
      </c>
      <c r="C110">
        <v>1</v>
      </c>
      <c r="D110" s="115">
        <v>1681010.63</v>
      </c>
      <c r="E110" s="115">
        <v>1408971.39</v>
      </c>
      <c r="F110" s="115">
        <v>0</v>
      </c>
      <c r="G110" s="115">
        <v>1126265.8500000001</v>
      </c>
      <c r="H110" s="115">
        <v>150120.62</v>
      </c>
      <c r="I110" s="115">
        <v>1649337.86</v>
      </c>
      <c r="J110" s="115">
        <v>2035627.36</v>
      </c>
      <c r="K110" s="115">
        <v>0</v>
      </c>
      <c r="L110" s="115">
        <v>0</v>
      </c>
    </row>
    <row r="111" spans="1:12" x14ac:dyDescent="0.2">
      <c r="A111" t="s">
        <v>585</v>
      </c>
      <c r="B111">
        <v>347</v>
      </c>
      <c r="C111">
        <v>1</v>
      </c>
      <c r="D111" s="115">
        <v>2739616.55</v>
      </c>
      <c r="E111" s="115">
        <v>2583555.7200000002</v>
      </c>
      <c r="F111" s="115">
        <v>0</v>
      </c>
      <c r="G111" s="115">
        <v>1890851.92</v>
      </c>
      <c r="H111" s="115">
        <v>462347.71</v>
      </c>
      <c r="I111" s="115">
        <v>4451245.29</v>
      </c>
      <c r="J111" s="115">
        <v>0</v>
      </c>
      <c r="K111" s="115">
        <v>0</v>
      </c>
      <c r="L111" s="115">
        <v>0</v>
      </c>
    </row>
    <row r="112" spans="1:12" x14ac:dyDescent="0.2">
      <c r="A112" t="s">
        <v>585</v>
      </c>
      <c r="B112">
        <v>356</v>
      </c>
      <c r="C112">
        <v>1</v>
      </c>
      <c r="D112" s="115">
        <v>583106.46</v>
      </c>
      <c r="E112" s="115">
        <v>64863.41</v>
      </c>
      <c r="F112" s="115">
        <v>132494.54</v>
      </c>
      <c r="G112" s="115">
        <v>77380.52</v>
      </c>
      <c r="H112" s="115">
        <v>10940.92</v>
      </c>
      <c r="I112" s="115">
        <v>0</v>
      </c>
      <c r="J112" s="115">
        <v>0</v>
      </c>
      <c r="K112" s="115">
        <v>0</v>
      </c>
      <c r="L112" s="115">
        <v>0</v>
      </c>
    </row>
    <row r="113" spans="1:12" x14ac:dyDescent="0.2">
      <c r="A113" t="s">
        <v>585</v>
      </c>
      <c r="B113">
        <v>361</v>
      </c>
      <c r="C113">
        <v>1</v>
      </c>
      <c r="D113" s="115">
        <v>742443.86</v>
      </c>
      <c r="E113" s="115">
        <v>717834.83</v>
      </c>
      <c r="F113" s="115">
        <v>0</v>
      </c>
      <c r="G113" s="115">
        <v>1084770.17</v>
      </c>
      <c r="H113" s="115">
        <v>53580.28</v>
      </c>
      <c r="I113" s="115">
        <v>172578.05</v>
      </c>
      <c r="J113" s="115">
        <v>241816.43</v>
      </c>
      <c r="K113" s="115">
        <v>0</v>
      </c>
      <c r="L113" s="115">
        <v>0</v>
      </c>
    </row>
    <row r="114" spans="1:12" x14ac:dyDescent="0.2">
      <c r="A114" t="s">
        <v>585</v>
      </c>
      <c r="B114">
        <v>362</v>
      </c>
      <c r="C114">
        <v>1</v>
      </c>
      <c r="D114" s="115">
        <v>0</v>
      </c>
      <c r="E114" s="115">
        <v>123628.84</v>
      </c>
      <c r="F114" s="115">
        <v>0</v>
      </c>
      <c r="G114" s="115">
        <v>182805.01</v>
      </c>
      <c r="H114" s="115">
        <v>11570.11</v>
      </c>
      <c r="I114" s="115">
        <v>412112.76</v>
      </c>
      <c r="J114" s="115">
        <v>0</v>
      </c>
      <c r="K114" s="115">
        <v>0</v>
      </c>
      <c r="L114" s="115">
        <v>0</v>
      </c>
    </row>
    <row r="115" spans="1:12" x14ac:dyDescent="0.2">
      <c r="A115" t="s">
        <v>585</v>
      </c>
      <c r="B115">
        <v>363</v>
      </c>
      <c r="C115">
        <v>1</v>
      </c>
      <c r="D115" s="115">
        <v>0</v>
      </c>
      <c r="E115" s="115">
        <v>34188.26</v>
      </c>
      <c r="F115" s="115">
        <v>0</v>
      </c>
      <c r="G115" s="115">
        <v>156609.45000000001</v>
      </c>
      <c r="H115" s="115">
        <v>7975.29</v>
      </c>
      <c r="I115" s="115">
        <v>0</v>
      </c>
      <c r="J115" s="115">
        <v>222674.28</v>
      </c>
      <c r="K115" s="115">
        <v>0</v>
      </c>
      <c r="L115" s="115">
        <v>0</v>
      </c>
    </row>
    <row r="116" spans="1:12" x14ac:dyDescent="0.2">
      <c r="A116" t="s">
        <v>585</v>
      </c>
      <c r="B116">
        <v>378</v>
      </c>
      <c r="C116">
        <v>1</v>
      </c>
      <c r="D116" s="115">
        <v>204916.3</v>
      </c>
      <c r="E116" s="115">
        <v>363330.74</v>
      </c>
      <c r="F116" s="115">
        <v>0</v>
      </c>
      <c r="G116" s="115">
        <v>329293.38</v>
      </c>
      <c r="H116" s="115">
        <v>86227.28</v>
      </c>
      <c r="I116" s="115">
        <v>1800912.5</v>
      </c>
      <c r="J116" s="115">
        <v>327761.69</v>
      </c>
      <c r="K116" s="115">
        <v>0</v>
      </c>
      <c r="L116" s="115">
        <v>0</v>
      </c>
    </row>
    <row r="117" spans="1:12" x14ac:dyDescent="0.2">
      <c r="A117" t="s">
        <v>585</v>
      </c>
      <c r="B117">
        <v>381</v>
      </c>
      <c r="C117">
        <v>1</v>
      </c>
      <c r="D117" s="115">
        <v>0</v>
      </c>
      <c r="E117" s="115">
        <v>1288457.8999999999</v>
      </c>
      <c r="F117" s="115">
        <v>0</v>
      </c>
      <c r="G117" s="115">
        <v>645248.73</v>
      </c>
      <c r="H117" s="115">
        <v>0</v>
      </c>
      <c r="I117" s="115">
        <v>2340731.5099999998</v>
      </c>
      <c r="J117" s="115">
        <v>0</v>
      </c>
      <c r="K117" s="115">
        <v>0</v>
      </c>
      <c r="L117" s="115">
        <v>673364.31</v>
      </c>
    </row>
    <row r="118" spans="1:12" x14ac:dyDescent="0.2">
      <c r="A118" t="s">
        <v>585</v>
      </c>
      <c r="B118">
        <v>390</v>
      </c>
      <c r="C118">
        <v>1</v>
      </c>
      <c r="D118" s="115">
        <v>10820.23</v>
      </c>
      <c r="E118" s="115">
        <v>387163.63</v>
      </c>
      <c r="F118" s="115">
        <v>0</v>
      </c>
      <c r="G118" s="115">
        <v>512833.01</v>
      </c>
      <c r="H118" s="115">
        <v>37812.410000000003</v>
      </c>
      <c r="I118" s="115">
        <v>1057473.51</v>
      </c>
      <c r="J118" s="115">
        <v>44730</v>
      </c>
      <c r="K118" s="115">
        <v>0</v>
      </c>
      <c r="L118" s="115">
        <v>0</v>
      </c>
    </row>
    <row r="119" spans="1:12" x14ac:dyDescent="0.2">
      <c r="A119" t="s">
        <v>585</v>
      </c>
      <c r="B119">
        <v>391</v>
      </c>
      <c r="C119">
        <v>1</v>
      </c>
      <c r="D119" s="115">
        <v>404488.78</v>
      </c>
      <c r="E119" s="115">
        <v>662624.38</v>
      </c>
      <c r="F119" s="115">
        <v>0</v>
      </c>
      <c r="G119" s="115">
        <v>375312.86</v>
      </c>
      <c r="H119" s="115">
        <v>38747.269999999997</v>
      </c>
      <c r="I119" s="115">
        <v>1613549.38</v>
      </c>
      <c r="J119" s="115">
        <v>0</v>
      </c>
      <c r="K119" s="115">
        <v>0</v>
      </c>
      <c r="L119" s="115">
        <v>0</v>
      </c>
    </row>
    <row r="120" spans="1:12" x14ac:dyDescent="0.2">
      <c r="A120" t="s">
        <v>585</v>
      </c>
      <c r="B120">
        <v>402</v>
      </c>
      <c r="C120">
        <v>1</v>
      </c>
      <c r="D120" s="115">
        <v>577292.84</v>
      </c>
      <c r="E120" s="115">
        <v>88304.21</v>
      </c>
      <c r="F120" s="115">
        <v>0</v>
      </c>
      <c r="G120" s="115">
        <v>148353.99</v>
      </c>
      <c r="H120" s="115">
        <v>8280.14</v>
      </c>
      <c r="I120" s="115">
        <v>0</v>
      </c>
      <c r="J120" s="115">
        <v>164707.35</v>
      </c>
      <c r="K120" s="115">
        <v>0</v>
      </c>
      <c r="L120" s="115">
        <v>0</v>
      </c>
    </row>
    <row r="121" spans="1:12" x14ac:dyDescent="0.2">
      <c r="A121" t="s">
        <v>585</v>
      </c>
      <c r="B121">
        <v>403</v>
      </c>
      <c r="C121">
        <v>1</v>
      </c>
      <c r="D121" s="115">
        <v>258252.37</v>
      </c>
      <c r="E121" s="115">
        <v>67712.33</v>
      </c>
      <c r="F121" s="115">
        <v>0</v>
      </c>
      <c r="G121" s="115">
        <v>133683.67000000001</v>
      </c>
      <c r="H121" s="115">
        <v>20196.07</v>
      </c>
      <c r="I121" s="115">
        <v>551328.51</v>
      </c>
      <c r="J121" s="115">
        <v>158891.71</v>
      </c>
      <c r="K121" s="115">
        <v>0</v>
      </c>
      <c r="L121" s="115">
        <v>0</v>
      </c>
    </row>
    <row r="122" spans="1:12" x14ac:dyDescent="0.2">
      <c r="A122" t="s">
        <v>585</v>
      </c>
      <c r="B122">
        <v>404</v>
      </c>
      <c r="C122">
        <v>1</v>
      </c>
      <c r="D122" s="115">
        <v>403822.98</v>
      </c>
      <c r="E122" s="115">
        <v>86913.91</v>
      </c>
      <c r="F122" s="115">
        <v>0</v>
      </c>
      <c r="G122" s="115">
        <v>133145.92000000001</v>
      </c>
      <c r="H122" s="115">
        <v>23713.77</v>
      </c>
      <c r="I122" s="115">
        <v>251728.32</v>
      </c>
      <c r="J122" s="115">
        <v>0</v>
      </c>
      <c r="K122" s="115">
        <v>0</v>
      </c>
      <c r="L122" s="115">
        <v>0</v>
      </c>
    </row>
    <row r="123" spans="1:12" x14ac:dyDescent="0.2">
      <c r="A123" t="s">
        <v>585</v>
      </c>
      <c r="B123">
        <v>413</v>
      </c>
      <c r="C123">
        <v>1</v>
      </c>
      <c r="D123" s="115">
        <v>0</v>
      </c>
      <c r="E123" s="115">
        <v>1798288.41</v>
      </c>
      <c r="F123" s="115">
        <v>0</v>
      </c>
      <c r="G123" s="115">
        <v>2484451.69</v>
      </c>
      <c r="H123" s="115">
        <v>138589.93</v>
      </c>
      <c r="I123" s="115">
        <v>1810772.04</v>
      </c>
      <c r="J123" s="115">
        <v>1652507.42</v>
      </c>
      <c r="K123" s="115">
        <v>0</v>
      </c>
      <c r="L123" s="115">
        <v>0</v>
      </c>
    </row>
    <row r="124" spans="1:12" x14ac:dyDescent="0.2">
      <c r="A124" t="s">
        <v>585</v>
      </c>
      <c r="B124">
        <v>414</v>
      </c>
      <c r="C124">
        <v>1</v>
      </c>
      <c r="D124" s="115">
        <v>0</v>
      </c>
      <c r="E124" s="115">
        <v>303435.11</v>
      </c>
      <c r="F124" s="115">
        <v>249493.85</v>
      </c>
      <c r="G124" s="115">
        <v>329636.76</v>
      </c>
      <c r="H124" s="115">
        <v>31218.78</v>
      </c>
      <c r="I124" s="115">
        <v>718219.19</v>
      </c>
      <c r="J124" s="115">
        <v>788491.1</v>
      </c>
      <c r="K124" s="115">
        <v>0</v>
      </c>
      <c r="L124" s="115">
        <v>0</v>
      </c>
    </row>
    <row r="125" spans="1:12" x14ac:dyDescent="0.2">
      <c r="A125" t="s">
        <v>585</v>
      </c>
      <c r="B125">
        <v>415</v>
      </c>
      <c r="C125">
        <v>1</v>
      </c>
      <c r="D125" s="115">
        <v>164275.79999999999</v>
      </c>
      <c r="E125" s="115">
        <v>180413.76</v>
      </c>
      <c r="F125" s="115">
        <v>0</v>
      </c>
      <c r="G125" s="115">
        <v>188545.38</v>
      </c>
      <c r="H125" s="115">
        <v>21723.21</v>
      </c>
      <c r="I125" s="115">
        <v>0</v>
      </c>
      <c r="J125" s="115">
        <v>0</v>
      </c>
      <c r="K125" s="115">
        <v>0</v>
      </c>
      <c r="L125" s="115">
        <v>0</v>
      </c>
    </row>
    <row r="126" spans="1:12" x14ac:dyDescent="0.2">
      <c r="A126" t="s">
        <v>585</v>
      </c>
      <c r="B126">
        <v>423</v>
      </c>
      <c r="C126">
        <v>1</v>
      </c>
      <c r="D126" s="115">
        <v>899910.03</v>
      </c>
      <c r="E126" s="115">
        <v>2332898.33</v>
      </c>
      <c r="F126" s="115">
        <v>0</v>
      </c>
      <c r="G126" s="115">
        <v>1458752.2</v>
      </c>
      <c r="H126" s="115">
        <v>157986.28</v>
      </c>
      <c r="I126" s="115">
        <v>4372552.47</v>
      </c>
      <c r="J126" s="115">
        <v>683268.13</v>
      </c>
      <c r="K126" s="115">
        <v>0</v>
      </c>
      <c r="L126" s="115">
        <v>0</v>
      </c>
    </row>
    <row r="127" spans="1:12" x14ac:dyDescent="0.2">
      <c r="A127" t="s">
        <v>585</v>
      </c>
      <c r="B127">
        <v>424</v>
      </c>
      <c r="C127">
        <v>1</v>
      </c>
      <c r="D127" s="115">
        <v>345945.04</v>
      </c>
      <c r="E127" s="115">
        <v>378898.3</v>
      </c>
      <c r="F127" s="115">
        <v>0</v>
      </c>
      <c r="G127" s="115">
        <v>204357.37</v>
      </c>
      <c r="H127" s="115">
        <v>30244.05</v>
      </c>
      <c r="I127" s="115">
        <v>1033232.5</v>
      </c>
      <c r="J127" s="115">
        <v>167827.82</v>
      </c>
      <c r="K127" s="115">
        <v>0</v>
      </c>
      <c r="L127" s="115">
        <v>0</v>
      </c>
    </row>
    <row r="128" spans="1:12" x14ac:dyDescent="0.2">
      <c r="A128" t="s">
        <v>585</v>
      </c>
      <c r="B128">
        <v>432</v>
      </c>
      <c r="C128">
        <v>1</v>
      </c>
      <c r="D128" s="115">
        <v>0</v>
      </c>
      <c r="E128" s="115">
        <v>188188.79999999999</v>
      </c>
      <c r="F128" s="115">
        <v>0</v>
      </c>
      <c r="G128" s="115">
        <v>132215.63</v>
      </c>
      <c r="H128" s="115">
        <v>28679.73</v>
      </c>
      <c r="I128" s="115">
        <v>0</v>
      </c>
      <c r="J128" s="115">
        <v>629026.39</v>
      </c>
      <c r="K128" s="115">
        <v>0</v>
      </c>
      <c r="L128" s="115">
        <v>0</v>
      </c>
    </row>
    <row r="129" spans="1:12" x14ac:dyDescent="0.2">
      <c r="A129" t="s">
        <v>585</v>
      </c>
      <c r="B129">
        <v>435</v>
      </c>
      <c r="C129">
        <v>1</v>
      </c>
      <c r="D129" s="115">
        <v>0</v>
      </c>
      <c r="E129" s="115">
        <v>360374.29</v>
      </c>
      <c r="F129" s="115">
        <v>0</v>
      </c>
      <c r="G129" s="115">
        <v>265827.55</v>
      </c>
      <c r="H129" s="115">
        <v>37124.15</v>
      </c>
      <c r="I129" s="115">
        <v>791830.94</v>
      </c>
      <c r="J129" s="115">
        <v>0</v>
      </c>
      <c r="K129" s="115">
        <v>0</v>
      </c>
      <c r="L129" s="115">
        <v>0</v>
      </c>
    </row>
    <row r="130" spans="1:12" x14ac:dyDescent="0.2">
      <c r="A130" t="s">
        <v>585</v>
      </c>
      <c r="B130">
        <v>441</v>
      </c>
      <c r="C130">
        <v>1</v>
      </c>
      <c r="D130" s="115">
        <v>342162.25</v>
      </c>
      <c r="E130" s="115">
        <v>417717.16</v>
      </c>
      <c r="F130" s="115">
        <v>0</v>
      </c>
      <c r="G130" s="115">
        <v>264800.5</v>
      </c>
      <c r="H130" s="115">
        <v>28986.91</v>
      </c>
      <c r="I130" s="115">
        <v>1353129</v>
      </c>
      <c r="J130" s="115">
        <v>0</v>
      </c>
      <c r="K130" s="115">
        <v>0</v>
      </c>
      <c r="L130" s="115">
        <v>0</v>
      </c>
    </row>
    <row r="131" spans="1:12" x14ac:dyDescent="0.2">
      <c r="A131" t="s">
        <v>585</v>
      </c>
      <c r="B131">
        <v>447</v>
      </c>
      <c r="C131">
        <v>1</v>
      </c>
      <c r="D131" s="115">
        <v>50895.43</v>
      </c>
      <c r="E131" s="115">
        <v>79928.990000000005</v>
      </c>
      <c r="F131" s="115">
        <v>138071.23000000001</v>
      </c>
      <c r="G131" s="115">
        <v>157681.95000000001</v>
      </c>
      <c r="H131" s="115">
        <v>12498.57</v>
      </c>
      <c r="I131" s="115">
        <v>122984</v>
      </c>
      <c r="J131" s="115">
        <v>0</v>
      </c>
      <c r="K131" s="115">
        <v>0</v>
      </c>
      <c r="L131" s="115">
        <v>0</v>
      </c>
    </row>
    <row r="132" spans="1:12" x14ac:dyDescent="0.2">
      <c r="A132" t="s">
        <v>585</v>
      </c>
      <c r="B132">
        <v>458</v>
      </c>
      <c r="C132">
        <v>1</v>
      </c>
      <c r="D132" s="115">
        <v>513482.63</v>
      </c>
      <c r="E132" s="115">
        <v>92622.12</v>
      </c>
      <c r="F132" s="115">
        <v>147933.03</v>
      </c>
      <c r="G132" s="115">
        <v>188430.27</v>
      </c>
      <c r="H132" s="115">
        <v>42168.12</v>
      </c>
      <c r="I132" s="115">
        <v>0</v>
      </c>
      <c r="J132" s="115">
        <v>0.01</v>
      </c>
      <c r="K132" s="115">
        <v>0</v>
      </c>
      <c r="L132" s="115">
        <v>0</v>
      </c>
    </row>
    <row r="133" spans="1:12" x14ac:dyDescent="0.2">
      <c r="A133" t="s">
        <v>585</v>
      </c>
      <c r="B133">
        <v>463</v>
      </c>
      <c r="C133">
        <v>1</v>
      </c>
      <c r="D133" s="115">
        <v>457742.66</v>
      </c>
      <c r="E133" s="115">
        <v>729328.81</v>
      </c>
      <c r="F133" s="115">
        <v>0</v>
      </c>
      <c r="G133" s="115">
        <v>429034.3</v>
      </c>
      <c r="H133" s="115">
        <v>50473.27</v>
      </c>
      <c r="I133" s="115">
        <v>966246.18</v>
      </c>
      <c r="J133" s="115">
        <v>480317.61</v>
      </c>
      <c r="K133" s="115">
        <v>0</v>
      </c>
      <c r="L133" s="115">
        <v>0</v>
      </c>
    </row>
    <row r="134" spans="1:12" x14ac:dyDescent="0.2">
      <c r="A134" t="s">
        <v>585</v>
      </c>
      <c r="B134">
        <v>465</v>
      </c>
      <c r="C134">
        <v>1</v>
      </c>
      <c r="D134" s="115">
        <v>1301186.79</v>
      </c>
      <c r="E134" s="115">
        <v>1224269.3799999999</v>
      </c>
      <c r="F134" s="115">
        <v>0</v>
      </c>
      <c r="G134" s="115">
        <v>995845.3</v>
      </c>
      <c r="H134" s="115">
        <v>108844.11</v>
      </c>
      <c r="I134" s="115">
        <v>2563159.64</v>
      </c>
      <c r="J134" s="115">
        <v>129563.25</v>
      </c>
      <c r="K134" s="115">
        <v>0</v>
      </c>
      <c r="L134" s="115">
        <v>0</v>
      </c>
    </row>
    <row r="135" spans="1:12" x14ac:dyDescent="0.2">
      <c r="A135" t="s">
        <v>585</v>
      </c>
      <c r="B135">
        <v>466</v>
      </c>
      <c r="C135">
        <v>1</v>
      </c>
      <c r="D135" s="115">
        <v>1770123.09</v>
      </c>
      <c r="E135" s="115">
        <v>1520665.75</v>
      </c>
      <c r="F135" s="115">
        <v>0</v>
      </c>
      <c r="G135" s="115">
        <v>762483.61</v>
      </c>
      <c r="H135" s="115">
        <v>96321.12</v>
      </c>
      <c r="I135" s="115">
        <v>1415050.01</v>
      </c>
      <c r="J135" s="115">
        <v>74563.259999999995</v>
      </c>
      <c r="K135" s="115">
        <v>0</v>
      </c>
      <c r="L135" s="115">
        <v>0</v>
      </c>
    </row>
    <row r="136" spans="1:12" x14ac:dyDescent="0.2">
      <c r="A136" t="s">
        <v>585</v>
      </c>
      <c r="B136">
        <v>473</v>
      </c>
      <c r="C136">
        <v>1</v>
      </c>
      <c r="D136" s="115">
        <v>256820.88</v>
      </c>
      <c r="E136" s="115">
        <v>420259.98</v>
      </c>
      <c r="F136" s="115">
        <v>329395.62</v>
      </c>
      <c r="G136" s="115">
        <v>370724.5</v>
      </c>
      <c r="H136" s="115">
        <v>46706.080000000002</v>
      </c>
      <c r="I136" s="115">
        <v>0</v>
      </c>
      <c r="J136" s="115">
        <v>0</v>
      </c>
      <c r="K136" s="115">
        <v>0</v>
      </c>
      <c r="L136" s="115">
        <v>0</v>
      </c>
    </row>
    <row r="137" spans="1:12" x14ac:dyDescent="0.2">
      <c r="A137" t="s">
        <v>585</v>
      </c>
      <c r="B137">
        <v>477</v>
      </c>
      <c r="C137">
        <v>1</v>
      </c>
      <c r="D137" s="115">
        <v>0</v>
      </c>
      <c r="E137" s="115">
        <v>2862457.09</v>
      </c>
      <c r="F137" s="115">
        <v>0</v>
      </c>
      <c r="G137" s="115">
        <v>1821098.55</v>
      </c>
      <c r="H137" s="115">
        <v>237739.74</v>
      </c>
      <c r="I137" s="115">
        <v>4067954.85</v>
      </c>
      <c r="J137" s="115">
        <v>749645.81</v>
      </c>
      <c r="K137" s="115">
        <v>0</v>
      </c>
      <c r="L137" s="115">
        <v>0</v>
      </c>
    </row>
    <row r="138" spans="1:12" x14ac:dyDescent="0.2">
      <c r="A138" t="s">
        <v>585</v>
      </c>
      <c r="B138">
        <v>480</v>
      </c>
      <c r="C138">
        <v>1</v>
      </c>
      <c r="D138" s="115">
        <v>0</v>
      </c>
      <c r="E138" s="115">
        <v>504357.67</v>
      </c>
      <c r="F138" s="115">
        <v>0</v>
      </c>
      <c r="G138" s="115">
        <v>602679.74</v>
      </c>
      <c r="H138" s="115">
        <v>56795.89</v>
      </c>
      <c r="I138" s="115">
        <v>778054.52</v>
      </c>
      <c r="J138" s="115">
        <v>30361.279999999999</v>
      </c>
      <c r="K138" s="115">
        <v>0</v>
      </c>
      <c r="L138" s="115">
        <v>0</v>
      </c>
    </row>
    <row r="139" spans="1:12" x14ac:dyDescent="0.2">
      <c r="A139" t="s">
        <v>585</v>
      </c>
      <c r="B139">
        <v>482</v>
      </c>
      <c r="C139">
        <v>1</v>
      </c>
      <c r="D139" s="115">
        <v>568601.18999999994</v>
      </c>
      <c r="E139" s="115">
        <v>2029368.35</v>
      </c>
      <c r="F139" s="115">
        <v>0</v>
      </c>
      <c r="G139" s="115">
        <v>1044227.56</v>
      </c>
      <c r="H139" s="115">
        <v>146970.87</v>
      </c>
      <c r="I139" s="115">
        <v>881110.58</v>
      </c>
      <c r="J139" s="115">
        <v>962313.14</v>
      </c>
      <c r="K139" s="115">
        <v>0</v>
      </c>
      <c r="L139" s="115">
        <v>0</v>
      </c>
    </row>
    <row r="140" spans="1:12" x14ac:dyDescent="0.2">
      <c r="A140" t="s">
        <v>585</v>
      </c>
      <c r="B140">
        <v>484</v>
      </c>
      <c r="C140">
        <v>1</v>
      </c>
      <c r="D140" s="115">
        <v>0</v>
      </c>
      <c r="E140" s="115">
        <v>870713.22</v>
      </c>
      <c r="F140" s="115">
        <v>0</v>
      </c>
      <c r="G140" s="115">
        <v>667584.35</v>
      </c>
      <c r="H140" s="115">
        <v>42904.7</v>
      </c>
      <c r="I140" s="115">
        <v>971098.26</v>
      </c>
      <c r="J140" s="115">
        <v>86301.05</v>
      </c>
      <c r="K140" s="115">
        <v>0</v>
      </c>
      <c r="L140" s="115">
        <v>0</v>
      </c>
    </row>
    <row r="141" spans="1:12" x14ac:dyDescent="0.2">
      <c r="A141" t="s">
        <v>585</v>
      </c>
      <c r="B141">
        <v>485</v>
      </c>
      <c r="C141">
        <v>1</v>
      </c>
      <c r="D141" s="115">
        <v>0</v>
      </c>
      <c r="E141" s="115">
        <v>598091.82999999996</v>
      </c>
      <c r="F141" s="115">
        <v>0</v>
      </c>
      <c r="G141" s="115">
        <v>232680.68</v>
      </c>
      <c r="H141" s="115">
        <v>35572.93</v>
      </c>
      <c r="I141" s="115">
        <v>1653666.57</v>
      </c>
      <c r="J141" s="115">
        <v>55806.1</v>
      </c>
      <c r="K141" s="115">
        <v>0</v>
      </c>
      <c r="L141" s="115">
        <v>0</v>
      </c>
    </row>
    <row r="142" spans="1:12" x14ac:dyDescent="0.2">
      <c r="A142" t="s">
        <v>585</v>
      </c>
      <c r="B142">
        <v>486</v>
      </c>
      <c r="C142">
        <v>1</v>
      </c>
      <c r="D142" s="115">
        <v>149857.93</v>
      </c>
      <c r="E142" s="115">
        <v>249007.26</v>
      </c>
      <c r="F142" s="115">
        <v>101241.06</v>
      </c>
      <c r="G142" s="115">
        <v>232769.03</v>
      </c>
      <c r="H142" s="115">
        <v>18595.240000000002</v>
      </c>
      <c r="I142" s="115">
        <v>435386.23</v>
      </c>
      <c r="J142" s="115">
        <v>152059.13</v>
      </c>
      <c r="K142" s="115">
        <v>0</v>
      </c>
      <c r="L142" s="115">
        <v>0</v>
      </c>
    </row>
    <row r="143" spans="1:12" x14ac:dyDescent="0.2">
      <c r="A143" t="s">
        <v>585</v>
      </c>
      <c r="B143">
        <v>487</v>
      </c>
      <c r="C143">
        <v>1</v>
      </c>
      <c r="D143" s="115">
        <v>24338.85</v>
      </c>
      <c r="E143" s="115">
        <v>94049.41</v>
      </c>
      <c r="F143" s="115">
        <v>0</v>
      </c>
      <c r="G143" s="115">
        <v>139487.9</v>
      </c>
      <c r="H143" s="115">
        <v>15941.89</v>
      </c>
      <c r="I143" s="115">
        <v>975958.7</v>
      </c>
      <c r="J143" s="115">
        <v>0</v>
      </c>
      <c r="K143" s="115">
        <v>0</v>
      </c>
      <c r="L143" s="115">
        <v>0</v>
      </c>
    </row>
    <row r="144" spans="1:12" x14ac:dyDescent="0.2">
      <c r="A144" t="s">
        <v>585</v>
      </c>
      <c r="B144">
        <v>492</v>
      </c>
      <c r="C144">
        <v>1</v>
      </c>
      <c r="D144" s="115">
        <v>1926931.04</v>
      </c>
      <c r="E144" s="115">
        <v>2892804.51</v>
      </c>
      <c r="F144" s="115">
        <v>0</v>
      </c>
      <c r="G144" s="115">
        <v>2916820.48</v>
      </c>
      <c r="H144" s="115">
        <v>243176.78</v>
      </c>
      <c r="I144" s="115">
        <v>1522526.06</v>
      </c>
      <c r="J144" s="115">
        <v>1201831.3500000001</v>
      </c>
      <c r="K144" s="115">
        <v>0</v>
      </c>
      <c r="L144" s="115">
        <v>0</v>
      </c>
    </row>
    <row r="145" spans="1:12" x14ac:dyDescent="0.2">
      <c r="A145" t="s">
        <v>585</v>
      </c>
      <c r="B145">
        <v>495</v>
      </c>
      <c r="C145">
        <v>1</v>
      </c>
      <c r="D145" s="115">
        <v>384637.32</v>
      </c>
      <c r="E145" s="115">
        <v>315836.59000000003</v>
      </c>
      <c r="F145" s="115">
        <v>0</v>
      </c>
      <c r="G145" s="115">
        <v>175650.3</v>
      </c>
      <c r="H145" s="115">
        <v>29543.57</v>
      </c>
      <c r="I145" s="115">
        <v>842356.16</v>
      </c>
      <c r="J145" s="115">
        <v>0</v>
      </c>
      <c r="K145" s="115">
        <v>0</v>
      </c>
      <c r="L145" s="115">
        <v>0</v>
      </c>
    </row>
    <row r="146" spans="1:12" x14ac:dyDescent="0.2">
      <c r="A146" t="s">
        <v>585</v>
      </c>
      <c r="B146">
        <v>497</v>
      </c>
      <c r="C146">
        <v>1</v>
      </c>
      <c r="D146" s="115">
        <v>297254.46000000002</v>
      </c>
      <c r="E146" s="115">
        <v>158661.94</v>
      </c>
      <c r="F146" s="115">
        <v>0</v>
      </c>
      <c r="G146" s="115">
        <v>145197.21</v>
      </c>
      <c r="H146" s="115">
        <v>18314.509999999998</v>
      </c>
      <c r="I146" s="115">
        <v>473300.13</v>
      </c>
      <c r="J146" s="115">
        <v>0</v>
      </c>
      <c r="K146" s="115">
        <v>0</v>
      </c>
      <c r="L146" s="115">
        <v>0</v>
      </c>
    </row>
    <row r="147" spans="1:12" x14ac:dyDescent="0.2">
      <c r="A147" t="s">
        <v>585</v>
      </c>
      <c r="B147">
        <v>499</v>
      </c>
      <c r="C147">
        <v>1</v>
      </c>
      <c r="D147" s="115">
        <v>610079.85</v>
      </c>
      <c r="E147" s="115">
        <v>106566.43</v>
      </c>
      <c r="F147" s="115">
        <v>0</v>
      </c>
      <c r="G147" s="115">
        <v>283566.87</v>
      </c>
      <c r="H147" s="115">
        <v>118851.14</v>
      </c>
      <c r="I147" s="115">
        <v>0</v>
      </c>
      <c r="J147" s="115">
        <v>0</v>
      </c>
      <c r="K147" s="115">
        <v>0</v>
      </c>
      <c r="L147" s="115">
        <v>103067.49</v>
      </c>
    </row>
    <row r="148" spans="1:12" x14ac:dyDescent="0.2">
      <c r="A148" t="s">
        <v>585</v>
      </c>
      <c r="B148">
        <v>500</v>
      </c>
      <c r="C148">
        <v>1</v>
      </c>
      <c r="D148" s="115">
        <v>974013.87</v>
      </c>
      <c r="E148" s="115">
        <v>351139.39</v>
      </c>
      <c r="F148" s="115">
        <v>0</v>
      </c>
      <c r="G148" s="115">
        <v>397534.37</v>
      </c>
      <c r="H148" s="115">
        <v>60471.47</v>
      </c>
      <c r="I148" s="115">
        <v>1402533.17</v>
      </c>
      <c r="J148" s="115">
        <v>261852.33</v>
      </c>
      <c r="K148" s="115">
        <v>0</v>
      </c>
      <c r="L148" s="115">
        <v>0</v>
      </c>
    </row>
    <row r="149" spans="1:12" x14ac:dyDescent="0.2">
      <c r="A149" t="s">
        <v>585</v>
      </c>
      <c r="B149">
        <v>505</v>
      </c>
      <c r="C149">
        <v>1</v>
      </c>
      <c r="D149" s="115">
        <v>785257.42</v>
      </c>
      <c r="E149" s="115">
        <v>152006.62</v>
      </c>
      <c r="F149" s="115">
        <v>0</v>
      </c>
      <c r="G149" s="115">
        <v>248733.39</v>
      </c>
      <c r="H149" s="115">
        <v>42373.120000000003</v>
      </c>
      <c r="I149" s="115">
        <v>0</v>
      </c>
      <c r="J149" s="115">
        <v>71261.440000000002</v>
      </c>
      <c r="K149" s="115">
        <v>0</v>
      </c>
      <c r="L149" s="115">
        <v>0</v>
      </c>
    </row>
    <row r="150" spans="1:12" x14ac:dyDescent="0.2">
      <c r="A150" t="s">
        <v>585</v>
      </c>
      <c r="B150">
        <v>507</v>
      </c>
      <c r="C150">
        <v>1</v>
      </c>
      <c r="D150" s="115">
        <v>431221.89</v>
      </c>
      <c r="E150" s="115">
        <v>179968.43</v>
      </c>
      <c r="F150" s="115">
        <v>0</v>
      </c>
      <c r="G150" s="115">
        <v>181382.11</v>
      </c>
      <c r="H150" s="115">
        <v>37342.36</v>
      </c>
      <c r="I150" s="115">
        <v>555390.69999999995</v>
      </c>
      <c r="J150" s="115">
        <v>87553.4</v>
      </c>
      <c r="K150" s="115">
        <v>0</v>
      </c>
      <c r="L150" s="115">
        <v>0</v>
      </c>
    </row>
    <row r="151" spans="1:12" x14ac:dyDescent="0.2">
      <c r="A151" t="s">
        <v>585</v>
      </c>
      <c r="B151">
        <v>508</v>
      </c>
      <c r="C151">
        <v>1</v>
      </c>
      <c r="D151" s="115">
        <v>907596.19</v>
      </c>
      <c r="E151" s="115">
        <v>1749961.26</v>
      </c>
      <c r="F151" s="115">
        <v>0</v>
      </c>
      <c r="G151" s="115">
        <v>1424306.2</v>
      </c>
      <c r="H151" s="115">
        <v>118290.21</v>
      </c>
      <c r="I151" s="115">
        <v>3452027.39</v>
      </c>
      <c r="J151" s="115">
        <v>0</v>
      </c>
      <c r="K151" s="115">
        <v>0</v>
      </c>
      <c r="L151" s="115">
        <v>0</v>
      </c>
    </row>
    <row r="152" spans="1:12" x14ac:dyDescent="0.2">
      <c r="A152" t="s">
        <v>585</v>
      </c>
      <c r="B152">
        <v>511</v>
      </c>
      <c r="C152">
        <v>1</v>
      </c>
      <c r="D152" s="115">
        <v>615245.16</v>
      </c>
      <c r="E152" s="115">
        <v>353637.06</v>
      </c>
      <c r="F152" s="115">
        <v>300000</v>
      </c>
      <c r="G152" s="115">
        <v>296081.59999999998</v>
      </c>
      <c r="H152" s="115">
        <v>42002.73</v>
      </c>
      <c r="I152" s="115">
        <v>430382.6</v>
      </c>
      <c r="J152" s="115">
        <v>317298.05</v>
      </c>
      <c r="K152" s="115">
        <v>0</v>
      </c>
      <c r="L152" s="115">
        <v>0</v>
      </c>
    </row>
    <row r="153" spans="1:12" x14ac:dyDescent="0.2">
      <c r="A153" t="s">
        <v>585</v>
      </c>
      <c r="B153">
        <v>514</v>
      </c>
      <c r="C153">
        <v>1</v>
      </c>
      <c r="D153" s="115">
        <v>306036.28999999998</v>
      </c>
      <c r="E153" s="115">
        <v>50551.32</v>
      </c>
      <c r="F153" s="115">
        <v>0</v>
      </c>
      <c r="G153" s="115">
        <v>129632.59</v>
      </c>
      <c r="H153" s="115">
        <v>20867.330000000002</v>
      </c>
      <c r="I153" s="115">
        <v>0</v>
      </c>
      <c r="J153" s="115">
        <v>0</v>
      </c>
      <c r="K153" s="115">
        <v>0</v>
      </c>
      <c r="L153" s="115">
        <v>0</v>
      </c>
    </row>
    <row r="154" spans="1:12" x14ac:dyDescent="0.2">
      <c r="A154" t="s">
        <v>585</v>
      </c>
      <c r="B154">
        <v>518</v>
      </c>
      <c r="C154">
        <v>1</v>
      </c>
      <c r="D154" s="115">
        <v>1473524.69</v>
      </c>
      <c r="E154" s="115">
        <v>2126454.65</v>
      </c>
      <c r="F154" s="115">
        <v>0</v>
      </c>
      <c r="G154" s="115">
        <v>1781087.62</v>
      </c>
      <c r="H154" s="115">
        <v>159728.6</v>
      </c>
      <c r="I154" s="115">
        <v>3142538.07</v>
      </c>
      <c r="J154" s="115">
        <v>150934.32</v>
      </c>
      <c r="K154" s="115">
        <v>0</v>
      </c>
      <c r="L154" s="115">
        <v>0</v>
      </c>
    </row>
    <row r="155" spans="1:12" x14ac:dyDescent="0.2">
      <c r="A155" t="s">
        <v>585</v>
      </c>
      <c r="B155">
        <v>531</v>
      </c>
      <c r="C155">
        <v>1</v>
      </c>
      <c r="D155" s="115">
        <v>0</v>
      </c>
      <c r="E155" s="115">
        <v>1925758.47</v>
      </c>
      <c r="F155" s="115">
        <v>0</v>
      </c>
      <c r="G155" s="115">
        <v>985497.93</v>
      </c>
      <c r="H155" s="115">
        <v>134751.9</v>
      </c>
      <c r="I155" s="115">
        <v>5557025.4900000002</v>
      </c>
      <c r="J155" s="115">
        <v>84686.080000000002</v>
      </c>
      <c r="K155" s="115">
        <v>0</v>
      </c>
      <c r="L155" s="115">
        <v>0</v>
      </c>
    </row>
    <row r="156" spans="1:12" x14ac:dyDescent="0.2">
      <c r="A156" t="s">
        <v>585</v>
      </c>
      <c r="B156">
        <v>533</v>
      </c>
      <c r="C156">
        <v>1</v>
      </c>
      <c r="D156" s="115">
        <v>0</v>
      </c>
      <c r="E156" s="115">
        <v>870117.42</v>
      </c>
      <c r="F156" s="115">
        <v>0</v>
      </c>
      <c r="G156" s="115">
        <v>252495.8</v>
      </c>
      <c r="H156" s="115">
        <v>46798.07</v>
      </c>
      <c r="I156" s="115">
        <v>2086572.55</v>
      </c>
      <c r="J156" s="115">
        <v>100433.06</v>
      </c>
      <c r="K156" s="115">
        <v>0</v>
      </c>
      <c r="L156" s="115">
        <v>0</v>
      </c>
    </row>
    <row r="157" spans="1:12" x14ac:dyDescent="0.2">
      <c r="A157" t="s">
        <v>585</v>
      </c>
      <c r="B157">
        <v>534</v>
      </c>
      <c r="C157">
        <v>1</v>
      </c>
      <c r="D157" s="115">
        <v>512749.01</v>
      </c>
      <c r="E157" s="115">
        <v>1619212.6</v>
      </c>
      <c r="F157" s="115">
        <v>0</v>
      </c>
      <c r="G157" s="115">
        <v>794326.25</v>
      </c>
      <c r="H157" s="115">
        <v>121505.26</v>
      </c>
      <c r="I157" s="115">
        <v>1551358.5</v>
      </c>
      <c r="J157" s="115">
        <v>741130.18</v>
      </c>
      <c r="K157" s="115">
        <v>0</v>
      </c>
      <c r="L157" s="115">
        <v>0</v>
      </c>
    </row>
    <row r="158" spans="1:12" x14ac:dyDescent="0.2">
      <c r="A158" t="s">
        <v>585</v>
      </c>
      <c r="B158">
        <v>535</v>
      </c>
      <c r="C158">
        <v>1</v>
      </c>
      <c r="D158" s="115">
        <v>18369997.91</v>
      </c>
      <c r="E158" s="115">
        <v>16047964.140000001</v>
      </c>
      <c r="F158" s="115">
        <v>0</v>
      </c>
      <c r="G158" s="115">
        <v>13625643.720000001</v>
      </c>
      <c r="H158" s="115">
        <v>3874740.14</v>
      </c>
      <c r="I158" s="115">
        <v>12750494.279999999</v>
      </c>
      <c r="J158" s="115">
        <v>11680078.779999999</v>
      </c>
      <c r="K158" s="115">
        <v>0</v>
      </c>
      <c r="L158" s="115">
        <v>0</v>
      </c>
    </row>
    <row r="159" spans="1:12" x14ac:dyDescent="0.2">
      <c r="A159" t="s">
        <v>585</v>
      </c>
      <c r="B159">
        <v>542</v>
      </c>
      <c r="C159">
        <v>1</v>
      </c>
      <c r="D159" s="115">
        <v>174968</v>
      </c>
      <c r="E159" s="115">
        <v>393302.5</v>
      </c>
      <c r="F159" s="115">
        <v>477842.03</v>
      </c>
      <c r="G159" s="115">
        <v>318363.14</v>
      </c>
      <c r="H159" s="115">
        <v>67268.66</v>
      </c>
      <c r="I159" s="115">
        <v>2570741.4700000002</v>
      </c>
      <c r="J159" s="115">
        <v>0</v>
      </c>
      <c r="K159" s="115">
        <v>0</v>
      </c>
      <c r="L159" s="115">
        <v>0</v>
      </c>
    </row>
    <row r="160" spans="1:12" x14ac:dyDescent="0.2">
      <c r="A160" t="s">
        <v>585</v>
      </c>
      <c r="B160">
        <v>544</v>
      </c>
      <c r="C160">
        <v>1</v>
      </c>
      <c r="D160" s="115">
        <v>0</v>
      </c>
      <c r="E160" s="115">
        <v>3021017.86</v>
      </c>
      <c r="F160" s="115">
        <v>0</v>
      </c>
      <c r="G160" s="115">
        <v>1766584.58</v>
      </c>
      <c r="H160" s="115">
        <v>242461.58</v>
      </c>
      <c r="I160" s="115">
        <v>2488202</v>
      </c>
      <c r="J160" s="115">
        <v>941236.9</v>
      </c>
      <c r="K160" s="115">
        <v>0</v>
      </c>
      <c r="L160" s="115">
        <v>0</v>
      </c>
    </row>
    <row r="161" spans="1:12" x14ac:dyDescent="0.2">
      <c r="A161" t="s">
        <v>585</v>
      </c>
      <c r="B161">
        <v>545</v>
      </c>
      <c r="C161">
        <v>1</v>
      </c>
      <c r="D161" s="115">
        <v>214934.08</v>
      </c>
      <c r="E161" s="115">
        <v>335144.5</v>
      </c>
      <c r="F161" s="115">
        <v>360030.67</v>
      </c>
      <c r="G161" s="115">
        <v>264234.78000000003</v>
      </c>
      <c r="H161" s="115">
        <v>41126.050000000003</v>
      </c>
      <c r="I161" s="115">
        <v>0</v>
      </c>
      <c r="J161" s="115">
        <v>1265738.1499999999</v>
      </c>
      <c r="K161" s="115">
        <v>0</v>
      </c>
      <c r="L161" s="115">
        <v>0</v>
      </c>
    </row>
    <row r="162" spans="1:12" x14ac:dyDescent="0.2">
      <c r="A162" t="s">
        <v>585</v>
      </c>
      <c r="B162">
        <v>547</v>
      </c>
      <c r="C162">
        <v>1</v>
      </c>
      <c r="D162" s="115">
        <v>165395.07</v>
      </c>
      <c r="E162" s="115">
        <v>365380.78</v>
      </c>
      <c r="F162" s="115">
        <v>167332</v>
      </c>
      <c r="G162" s="115">
        <v>283240.40999999997</v>
      </c>
      <c r="H162" s="115">
        <v>35827.22</v>
      </c>
      <c r="I162" s="115">
        <v>309826.99</v>
      </c>
      <c r="J162" s="115">
        <v>0</v>
      </c>
      <c r="K162" s="115">
        <v>0</v>
      </c>
      <c r="L162" s="115">
        <v>0</v>
      </c>
    </row>
    <row r="163" spans="1:12" x14ac:dyDescent="0.2">
      <c r="A163" t="s">
        <v>585</v>
      </c>
      <c r="B163">
        <v>548</v>
      </c>
      <c r="C163">
        <v>1</v>
      </c>
      <c r="D163" s="115">
        <v>289409.40000000002</v>
      </c>
      <c r="E163" s="115">
        <v>819621.67</v>
      </c>
      <c r="F163" s="115">
        <v>0</v>
      </c>
      <c r="G163" s="115">
        <v>608425.16</v>
      </c>
      <c r="H163" s="115">
        <v>200147.32</v>
      </c>
      <c r="I163" s="115">
        <v>1411414.82</v>
      </c>
      <c r="J163" s="115">
        <v>865000.95</v>
      </c>
      <c r="K163" s="115">
        <v>0</v>
      </c>
      <c r="L163" s="115">
        <v>0</v>
      </c>
    </row>
    <row r="164" spans="1:12" x14ac:dyDescent="0.2">
      <c r="A164" t="s">
        <v>585</v>
      </c>
      <c r="B164">
        <v>549</v>
      </c>
      <c r="C164">
        <v>1</v>
      </c>
      <c r="D164" s="115">
        <v>0</v>
      </c>
      <c r="E164" s="115">
        <v>1621486.09</v>
      </c>
      <c r="F164" s="115">
        <v>0</v>
      </c>
      <c r="G164" s="115">
        <v>1145575.4099999999</v>
      </c>
      <c r="H164" s="115">
        <v>156790.45000000001</v>
      </c>
      <c r="I164" s="115">
        <v>2964222.63</v>
      </c>
      <c r="J164" s="115">
        <v>0</v>
      </c>
      <c r="K164" s="115">
        <v>0</v>
      </c>
      <c r="L164" s="115">
        <v>0</v>
      </c>
    </row>
    <row r="165" spans="1:12" x14ac:dyDescent="0.2">
      <c r="A165" t="s">
        <v>585</v>
      </c>
      <c r="B165">
        <v>550</v>
      </c>
      <c r="C165">
        <v>1</v>
      </c>
      <c r="D165" s="115">
        <v>0</v>
      </c>
      <c r="E165" s="115">
        <v>179426.92</v>
      </c>
      <c r="F165" s="115">
        <v>0</v>
      </c>
      <c r="G165" s="115">
        <v>160729.76999999999</v>
      </c>
      <c r="H165" s="115">
        <v>28412.04</v>
      </c>
      <c r="I165" s="115">
        <v>563911.92000000004</v>
      </c>
      <c r="J165" s="115">
        <v>164377.23000000001</v>
      </c>
      <c r="K165" s="115">
        <v>0</v>
      </c>
      <c r="L165" s="115">
        <v>0</v>
      </c>
    </row>
    <row r="166" spans="1:12" x14ac:dyDescent="0.2">
      <c r="A166" t="s">
        <v>585</v>
      </c>
      <c r="B166">
        <v>553</v>
      </c>
      <c r="C166">
        <v>1</v>
      </c>
      <c r="D166" s="115">
        <v>0</v>
      </c>
      <c r="E166" s="115">
        <v>361779.43</v>
      </c>
      <c r="F166" s="115">
        <v>0</v>
      </c>
      <c r="G166" s="115">
        <v>284878.24</v>
      </c>
      <c r="H166" s="115">
        <v>34058.06</v>
      </c>
      <c r="I166" s="115">
        <v>0</v>
      </c>
      <c r="J166" s="115">
        <v>935658.94</v>
      </c>
      <c r="K166" s="115">
        <v>0</v>
      </c>
      <c r="L166" s="115">
        <v>0</v>
      </c>
    </row>
    <row r="167" spans="1:12" x14ac:dyDescent="0.2">
      <c r="A167" t="s">
        <v>585</v>
      </c>
      <c r="B167">
        <v>561</v>
      </c>
      <c r="C167">
        <v>1</v>
      </c>
      <c r="D167" s="115">
        <v>345898.1</v>
      </c>
      <c r="E167" s="115">
        <v>62223.77</v>
      </c>
      <c r="F167" s="115">
        <v>0</v>
      </c>
      <c r="G167" s="115">
        <v>175478.2</v>
      </c>
      <c r="H167" s="115">
        <v>15250.11</v>
      </c>
      <c r="I167" s="115">
        <v>1710000</v>
      </c>
      <c r="J167" s="115">
        <v>0</v>
      </c>
      <c r="K167" s="115">
        <v>0</v>
      </c>
      <c r="L167" s="115">
        <v>0</v>
      </c>
    </row>
    <row r="168" spans="1:12" x14ac:dyDescent="0.2">
      <c r="A168" t="s">
        <v>585</v>
      </c>
      <c r="B168">
        <v>564</v>
      </c>
      <c r="C168">
        <v>1</v>
      </c>
      <c r="D168" s="115">
        <v>0</v>
      </c>
      <c r="E168" s="115">
        <v>1591599.65</v>
      </c>
      <c r="F168" s="115">
        <v>0</v>
      </c>
      <c r="G168" s="115">
        <v>1087038.8799999999</v>
      </c>
      <c r="H168" s="115">
        <v>119757.05</v>
      </c>
      <c r="I168" s="115">
        <v>4136708.37</v>
      </c>
      <c r="J168" s="115">
        <v>0</v>
      </c>
      <c r="K168" s="115">
        <v>0</v>
      </c>
      <c r="L168" s="115">
        <v>227996.29</v>
      </c>
    </row>
    <row r="169" spans="1:12" x14ac:dyDescent="0.2">
      <c r="A169" t="s">
        <v>585</v>
      </c>
      <c r="B169">
        <v>577</v>
      </c>
      <c r="C169">
        <v>1</v>
      </c>
      <c r="D169" s="115">
        <v>0</v>
      </c>
      <c r="E169" s="115">
        <v>398763.73</v>
      </c>
      <c r="F169" s="115">
        <v>0</v>
      </c>
      <c r="G169" s="115">
        <v>196475.06</v>
      </c>
      <c r="H169" s="115">
        <v>32609.26</v>
      </c>
      <c r="I169" s="115">
        <v>0</v>
      </c>
      <c r="J169" s="115">
        <v>408672.43</v>
      </c>
      <c r="K169" s="115">
        <v>0</v>
      </c>
      <c r="L169" s="115">
        <v>0</v>
      </c>
    </row>
    <row r="170" spans="1:12" x14ac:dyDescent="0.2">
      <c r="A170" t="s">
        <v>585</v>
      </c>
      <c r="B170">
        <v>578</v>
      </c>
      <c r="C170">
        <v>1</v>
      </c>
      <c r="D170" s="115">
        <v>244785.45</v>
      </c>
      <c r="E170" s="115">
        <v>1321580.0900000001</v>
      </c>
      <c r="F170" s="115">
        <v>0</v>
      </c>
      <c r="G170" s="115">
        <v>1158071.03</v>
      </c>
      <c r="H170" s="115">
        <v>92812.91</v>
      </c>
      <c r="I170" s="115">
        <v>630437.87</v>
      </c>
      <c r="J170" s="115">
        <v>681626.22</v>
      </c>
      <c r="K170" s="115">
        <v>0</v>
      </c>
      <c r="L170" s="115">
        <v>0</v>
      </c>
    </row>
    <row r="171" spans="1:12" x14ac:dyDescent="0.2">
      <c r="A171" t="s">
        <v>585</v>
      </c>
      <c r="B171">
        <v>581</v>
      </c>
      <c r="C171">
        <v>1</v>
      </c>
      <c r="D171" s="115">
        <v>241420.06</v>
      </c>
      <c r="E171" s="115">
        <v>392367.58</v>
      </c>
      <c r="F171" s="115">
        <v>0</v>
      </c>
      <c r="G171" s="115">
        <v>321895.74</v>
      </c>
      <c r="H171" s="115">
        <v>28059.93</v>
      </c>
      <c r="I171" s="115">
        <v>0</v>
      </c>
      <c r="J171" s="115">
        <v>0</v>
      </c>
      <c r="K171" s="115">
        <v>0</v>
      </c>
      <c r="L171" s="115">
        <v>0</v>
      </c>
    </row>
    <row r="172" spans="1:12" x14ac:dyDescent="0.2">
      <c r="A172" t="s">
        <v>585</v>
      </c>
      <c r="B172">
        <v>592</v>
      </c>
      <c r="C172">
        <v>1</v>
      </c>
      <c r="D172" s="115">
        <v>91972.62</v>
      </c>
      <c r="E172" s="115">
        <v>58104.480000000003</v>
      </c>
      <c r="F172" s="115">
        <v>0</v>
      </c>
      <c r="G172" s="115">
        <v>113284.02</v>
      </c>
      <c r="H172" s="115">
        <v>15822.54</v>
      </c>
      <c r="I172" s="115">
        <v>241819.15</v>
      </c>
      <c r="J172" s="115">
        <v>0</v>
      </c>
      <c r="K172" s="115">
        <v>0</v>
      </c>
      <c r="L172" s="115">
        <v>0</v>
      </c>
    </row>
    <row r="173" spans="1:12" x14ac:dyDescent="0.2">
      <c r="A173" t="s">
        <v>585</v>
      </c>
      <c r="B173">
        <v>593</v>
      </c>
      <c r="C173">
        <v>1</v>
      </c>
      <c r="D173" s="115">
        <v>515299.92</v>
      </c>
      <c r="E173" s="115">
        <v>788099.95</v>
      </c>
      <c r="F173" s="115">
        <v>0</v>
      </c>
      <c r="G173" s="115">
        <v>829702.61</v>
      </c>
      <c r="H173" s="115">
        <v>121419.56</v>
      </c>
      <c r="I173" s="115">
        <v>875069.97</v>
      </c>
      <c r="J173" s="115">
        <v>480254.5</v>
      </c>
      <c r="K173" s="115">
        <v>0</v>
      </c>
      <c r="L173" s="115">
        <v>0</v>
      </c>
    </row>
    <row r="174" spans="1:12" x14ac:dyDescent="0.2">
      <c r="A174" t="s">
        <v>585</v>
      </c>
      <c r="B174">
        <v>595</v>
      </c>
      <c r="C174">
        <v>1</v>
      </c>
      <c r="D174" s="115">
        <v>0</v>
      </c>
      <c r="E174" s="115">
        <v>1343530.05</v>
      </c>
      <c r="F174" s="115">
        <v>0</v>
      </c>
      <c r="G174" s="115">
        <v>746762.72</v>
      </c>
      <c r="H174" s="115">
        <v>97641.38</v>
      </c>
      <c r="I174" s="115">
        <v>1270145.8400000001</v>
      </c>
      <c r="J174" s="115">
        <v>662008.48</v>
      </c>
      <c r="K174" s="115">
        <v>0</v>
      </c>
      <c r="L174" s="115">
        <v>0</v>
      </c>
    </row>
    <row r="175" spans="1:12" x14ac:dyDescent="0.2">
      <c r="A175" t="s">
        <v>585</v>
      </c>
      <c r="B175">
        <v>599</v>
      </c>
      <c r="C175">
        <v>1</v>
      </c>
      <c r="D175" s="115">
        <v>261965.39</v>
      </c>
      <c r="E175" s="115">
        <v>416361.76</v>
      </c>
      <c r="F175" s="115">
        <v>0</v>
      </c>
      <c r="G175" s="115">
        <v>186798.35</v>
      </c>
      <c r="H175" s="115">
        <v>41564.400000000001</v>
      </c>
      <c r="I175" s="115">
        <v>54011.85</v>
      </c>
      <c r="J175" s="115">
        <v>471784.63</v>
      </c>
      <c r="K175" s="115">
        <v>0</v>
      </c>
      <c r="L175" s="115">
        <v>0</v>
      </c>
    </row>
    <row r="176" spans="1:12" x14ac:dyDescent="0.2">
      <c r="A176" t="s">
        <v>585</v>
      </c>
      <c r="B176">
        <v>600</v>
      </c>
      <c r="C176">
        <v>1</v>
      </c>
      <c r="D176" s="115">
        <v>2093</v>
      </c>
      <c r="E176" s="115">
        <v>116940.86</v>
      </c>
      <c r="F176" s="115">
        <v>316468.82</v>
      </c>
      <c r="G176" s="115">
        <v>170243.06</v>
      </c>
      <c r="H176" s="115">
        <v>7966.62</v>
      </c>
      <c r="I176" s="115">
        <v>0</v>
      </c>
      <c r="J176" s="115">
        <v>233708.29</v>
      </c>
      <c r="K176" s="115">
        <v>0</v>
      </c>
      <c r="L176" s="115">
        <v>0</v>
      </c>
    </row>
    <row r="177" spans="1:12" x14ac:dyDescent="0.2">
      <c r="A177" t="s">
        <v>585</v>
      </c>
      <c r="B177">
        <v>601</v>
      </c>
      <c r="C177">
        <v>1</v>
      </c>
      <c r="D177" s="115">
        <v>227352.29</v>
      </c>
      <c r="E177" s="115">
        <v>398695.09</v>
      </c>
      <c r="F177" s="115">
        <v>0</v>
      </c>
      <c r="G177" s="115">
        <v>505958.79</v>
      </c>
      <c r="H177" s="115">
        <v>34910.080000000002</v>
      </c>
      <c r="I177" s="115">
        <v>682691.78</v>
      </c>
      <c r="J177" s="115">
        <v>565418.06000000006</v>
      </c>
      <c r="K177" s="115">
        <v>0</v>
      </c>
      <c r="L177" s="115">
        <v>0</v>
      </c>
    </row>
    <row r="178" spans="1:12" x14ac:dyDescent="0.2">
      <c r="A178" t="s">
        <v>585</v>
      </c>
      <c r="B178">
        <v>621</v>
      </c>
      <c r="C178">
        <v>1</v>
      </c>
      <c r="D178" s="115">
        <v>27481919.309999999</v>
      </c>
      <c r="E178" s="115">
        <v>10171687.24</v>
      </c>
      <c r="F178" s="115">
        <v>0</v>
      </c>
      <c r="G178" s="115">
        <v>10509642.51</v>
      </c>
      <c r="H178" s="115">
        <v>1099943.97</v>
      </c>
      <c r="I178" s="115">
        <v>8925297.5</v>
      </c>
      <c r="J178" s="115">
        <v>5500115.6699999999</v>
      </c>
      <c r="K178" s="115">
        <v>0</v>
      </c>
      <c r="L178" s="115">
        <v>0.01</v>
      </c>
    </row>
    <row r="179" spans="1:12" x14ac:dyDescent="0.2">
      <c r="A179" t="s">
        <v>585</v>
      </c>
      <c r="B179">
        <v>622</v>
      </c>
      <c r="C179">
        <v>1</v>
      </c>
      <c r="D179" s="115">
        <v>11590796.529999999</v>
      </c>
      <c r="E179" s="115">
        <v>9502739.5700000003</v>
      </c>
      <c r="F179" s="115">
        <v>0</v>
      </c>
      <c r="G179" s="115">
        <v>13854725.01</v>
      </c>
      <c r="H179" s="115">
        <v>1551100.64</v>
      </c>
      <c r="I179" s="115">
        <v>15789142.25</v>
      </c>
      <c r="J179" s="115">
        <v>10495206.119999999</v>
      </c>
      <c r="K179" s="115">
        <v>0</v>
      </c>
      <c r="L179" s="115">
        <v>2034571.44</v>
      </c>
    </row>
    <row r="180" spans="1:12" x14ac:dyDescent="0.2">
      <c r="A180" t="s">
        <v>585</v>
      </c>
      <c r="B180">
        <v>623</v>
      </c>
      <c r="C180">
        <v>1</v>
      </c>
      <c r="D180" s="115">
        <v>16338742.619999999</v>
      </c>
      <c r="E180" s="115">
        <v>6325224.7699999996</v>
      </c>
      <c r="F180" s="115">
        <v>0</v>
      </c>
      <c r="G180" s="115">
        <v>10281267.369999999</v>
      </c>
      <c r="H180" s="115">
        <v>1070454.8400000001</v>
      </c>
      <c r="I180" s="115">
        <v>10083924.25</v>
      </c>
      <c r="J180" s="115">
        <v>2316621.19</v>
      </c>
      <c r="K180" s="115">
        <v>0</v>
      </c>
      <c r="L180" s="115">
        <v>2428590.89</v>
      </c>
    </row>
    <row r="181" spans="1:12" x14ac:dyDescent="0.2">
      <c r="A181" t="s">
        <v>585</v>
      </c>
      <c r="B181">
        <v>624</v>
      </c>
      <c r="C181">
        <v>1</v>
      </c>
      <c r="D181" s="115">
        <v>13968966.84</v>
      </c>
      <c r="E181" s="115">
        <v>6983644.2699999996</v>
      </c>
      <c r="F181" s="115">
        <v>2731164</v>
      </c>
      <c r="G181" s="115">
        <v>11302118.01</v>
      </c>
      <c r="H181" s="115">
        <v>1106414.24</v>
      </c>
      <c r="I181" s="115">
        <v>15402502.050000001</v>
      </c>
      <c r="J181" s="115">
        <v>15207603.449999999</v>
      </c>
      <c r="K181" s="115">
        <v>0</v>
      </c>
      <c r="L181" s="115">
        <v>0</v>
      </c>
    </row>
    <row r="182" spans="1:12" x14ac:dyDescent="0.2">
      <c r="A182" t="s">
        <v>585</v>
      </c>
      <c r="B182">
        <v>625</v>
      </c>
      <c r="C182">
        <v>1</v>
      </c>
      <c r="D182" s="115">
        <v>38723916.869999997</v>
      </c>
      <c r="E182" s="115">
        <v>29660639.170000002</v>
      </c>
      <c r="F182" s="115">
        <v>0</v>
      </c>
      <c r="G182" s="115">
        <v>69236456.430000007</v>
      </c>
      <c r="H182" s="115">
        <v>3375073.27</v>
      </c>
      <c r="I182" s="115">
        <v>0</v>
      </c>
      <c r="J182" s="115">
        <v>63636371.049999997</v>
      </c>
      <c r="K182" s="115">
        <v>0</v>
      </c>
      <c r="L182" s="115">
        <v>0</v>
      </c>
    </row>
    <row r="183" spans="1:12" x14ac:dyDescent="0.2">
      <c r="A183" t="s">
        <v>585</v>
      </c>
      <c r="B183">
        <v>630</v>
      </c>
      <c r="C183">
        <v>1</v>
      </c>
      <c r="D183" s="115">
        <v>631242.43000000005</v>
      </c>
      <c r="E183" s="115">
        <v>160218.87</v>
      </c>
      <c r="F183" s="115">
        <v>0</v>
      </c>
      <c r="G183" s="115">
        <v>204285.91</v>
      </c>
      <c r="H183" s="115">
        <v>23919.84</v>
      </c>
      <c r="I183" s="115">
        <v>573211.65</v>
      </c>
      <c r="J183" s="115">
        <v>185610.51</v>
      </c>
      <c r="K183" s="115">
        <v>0</v>
      </c>
      <c r="L183" s="115">
        <v>0</v>
      </c>
    </row>
    <row r="184" spans="1:12" x14ac:dyDescent="0.2">
      <c r="A184" t="s">
        <v>585</v>
      </c>
      <c r="B184">
        <v>635</v>
      </c>
      <c r="C184">
        <v>1</v>
      </c>
      <c r="D184" s="115">
        <v>317330.37</v>
      </c>
      <c r="E184" s="115">
        <v>34595.19</v>
      </c>
      <c r="F184" s="115">
        <v>0</v>
      </c>
      <c r="G184" s="115">
        <v>37353.69</v>
      </c>
      <c r="H184" s="115">
        <v>18786.43</v>
      </c>
      <c r="I184" s="115">
        <v>0</v>
      </c>
      <c r="J184" s="115">
        <v>22082</v>
      </c>
      <c r="K184" s="115">
        <v>0</v>
      </c>
      <c r="L184" s="115">
        <v>0</v>
      </c>
    </row>
    <row r="185" spans="1:12" x14ac:dyDescent="0.2">
      <c r="A185" t="s">
        <v>585</v>
      </c>
      <c r="B185">
        <v>640</v>
      </c>
      <c r="C185">
        <v>1</v>
      </c>
      <c r="D185" s="115">
        <v>106600.18</v>
      </c>
      <c r="E185" s="115">
        <v>255497.1</v>
      </c>
      <c r="F185" s="115">
        <v>0</v>
      </c>
      <c r="G185" s="115">
        <v>347077.67</v>
      </c>
      <c r="H185" s="115">
        <v>43013.65</v>
      </c>
      <c r="I185" s="115">
        <v>651704.62</v>
      </c>
      <c r="J185" s="115">
        <v>0</v>
      </c>
      <c r="K185" s="115">
        <v>0</v>
      </c>
      <c r="L185" s="115">
        <v>0</v>
      </c>
    </row>
    <row r="186" spans="1:12" x14ac:dyDescent="0.2">
      <c r="A186" t="s">
        <v>585</v>
      </c>
      <c r="B186">
        <v>656</v>
      </c>
      <c r="C186">
        <v>1</v>
      </c>
      <c r="D186" s="115">
        <v>3649571.67</v>
      </c>
      <c r="E186" s="115">
        <v>2707459.68</v>
      </c>
      <c r="F186" s="115">
        <v>0</v>
      </c>
      <c r="G186" s="115">
        <v>3281283.65</v>
      </c>
      <c r="H186" s="115">
        <v>441895.22</v>
      </c>
      <c r="I186" s="115">
        <v>0</v>
      </c>
      <c r="J186" s="115">
        <v>2175024.17</v>
      </c>
      <c r="K186" s="115">
        <v>0</v>
      </c>
      <c r="L186" s="115">
        <v>0</v>
      </c>
    </row>
    <row r="187" spans="1:12" x14ac:dyDescent="0.2">
      <c r="A187" t="s">
        <v>585</v>
      </c>
      <c r="B187">
        <v>659</v>
      </c>
      <c r="C187">
        <v>1</v>
      </c>
      <c r="D187" s="115">
        <v>9472947.8499999996</v>
      </c>
      <c r="E187" s="115">
        <v>3271523.89</v>
      </c>
      <c r="F187" s="115">
        <v>1906487.88</v>
      </c>
      <c r="G187" s="115">
        <v>3563837.92</v>
      </c>
      <c r="H187" s="115">
        <v>385060.12</v>
      </c>
      <c r="I187" s="115">
        <v>2231100.59</v>
      </c>
      <c r="J187" s="115">
        <v>1115295.1100000001</v>
      </c>
      <c r="K187" s="115">
        <v>0</v>
      </c>
      <c r="L187" s="115">
        <v>0</v>
      </c>
    </row>
    <row r="188" spans="1:12" x14ac:dyDescent="0.2">
      <c r="A188" t="s">
        <v>585</v>
      </c>
      <c r="B188">
        <v>671</v>
      </c>
      <c r="C188">
        <v>1</v>
      </c>
      <c r="D188" s="115">
        <v>324811.14</v>
      </c>
      <c r="E188" s="115">
        <v>239296.92</v>
      </c>
      <c r="F188" s="115">
        <v>0</v>
      </c>
      <c r="G188" s="115">
        <v>239672.75</v>
      </c>
      <c r="H188" s="115">
        <v>33969.879999999997</v>
      </c>
      <c r="I188" s="115">
        <v>3154840.58</v>
      </c>
      <c r="J188" s="115">
        <v>33398</v>
      </c>
      <c r="K188" s="115">
        <v>0</v>
      </c>
      <c r="L188" s="115">
        <v>0</v>
      </c>
    </row>
    <row r="189" spans="1:12" x14ac:dyDescent="0.2">
      <c r="A189" t="s">
        <v>585</v>
      </c>
      <c r="B189">
        <v>676</v>
      </c>
      <c r="C189">
        <v>1</v>
      </c>
      <c r="D189" s="115">
        <v>258042.26</v>
      </c>
      <c r="E189" s="115">
        <v>95770.85</v>
      </c>
      <c r="F189" s="115">
        <v>68062.58</v>
      </c>
      <c r="G189" s="115">
        <v>82938.36</v>
      </c>
      <c r="H189" s="115">
        <v>7991.52</v>
      </c>
      <c r="I189" s="115">
        <v>0</v>
      </c>
      <c r="J189" s="115">
        <v>0</v>
      </c>
      <c r="K189" s="115">
        <v>0</v>
      </c>
      <c r="L189" s="115">
        <v>0</v>
      </c>
    </row>
    <row r="190" spans="1:12" x14ac:dyDescent="0.2">
      <c r="A190" t="s">
        <v>585</v>
      </c>
      <c r="B190">
        <v>682</v>
      </c>
      <c r="C190">
        <v>1</v>
      </c>
      <c r="D190" s="115">
        <v>191520.91</v>
      </c>
      <c r="E190" s="115">
        <v>654996.47</v>
      </c>
      <c r="F190" s="115">
        <v>0</v>
      </c>
      <c r="G190" s="115">
        <v>566644.79</v>
      </c>
      <c r="H190" s="115">
        <v>46957.49</v>
      </c>
      <c r="I190" s="115">
        <v>2654647.41</v>
      </c>
      <c r="J190" s="115">
        <v>65520.97</v>
      </c>
      <c r="K190" s="115">
        <v>0</v>
      </c>
      <c r="L190" s="115">
        <v>0</v>
      </c>
    </row>
    <row r="191" spans="1:12" x14ac:dyDescent="0.2">
      <c r="A191" t="s">
        <v>585</v>
      </c>
      <c r="B191">
        <v>690</v>
      </c>
      <c r="C191">
        <v>1</v>
      </c>
      <c r="D191" s="115">
        <v>433181.73</v>
      </c>
      <c r="E191" s="115">
        <v>723645.1</v>
      </c>
      <c r="F191" s="115">
        <v>0</v>
      </c>
      <c r="G191" s="115">
        <v>668489.67000000004</v>
      </c>
      <c r="H191" s="115">
        <v>50570.99</v>
      </c>
      <c r="I191" s="115">
        <v>1143264.23</v>
      </c>
      <c r="J191" s="115">
        <v>220898.1</v>
      </c>
      <c r="K191" s="115">
        <v>0</v>
      </c>
      <c r="L191" s="115">
        <v>0</v>
      </c>
    </row>
    <row r="192" spans="1:12" x14ac:dyDescent="0.2">
      <c r="A192" t="s">
        <v>585</v>
      </c>
      <c r="B192">
        <v>695</v>
      </c>
      <c r="C192">
        <v>1</v>
      </c>
      <c r="D192" s="115">
        <v>95177.25</v>
      </c>
      <c r="E192" s="115">
        <v>293449.90999999997</v>
      </c>
      <c r="F192" s="115">
        <v>0</v>
      </c>
      <c r="G192" s="115">
        <v>0</v>
      </c>
      <c r="H192" s="115">
        <v>0</v>
      </c>
      <c r="I192" s="115">
        <v>1174725.99</v>
      </c>
      <c r="J192" s="115">
        <v>173862.72</v>
      </c>
      <c r="K192" s="115">
        <v>0</v>
      </c>
      <c r="L192" s="115">
        <v>424091.31</v>
      </c>
    </row>
    <row r="193" spans="1:12" x14ac:dyDescent="0.2">
      <c r="A193" t="s">
        <v>585</v>
      </c>
      <c r="B193">
        <v>696</v>
      </c>
      <c r="C193">
        <v>1</v>
      </c>
      <c r="D193" s="115">
        <v>172678.09</v>
      </c>
      <c r="E193" s="115">
        <v>468599.81</v>
      </c>
      <c r="F193" s="115">
        <v>0</v>
      </c>
      <c r="G193" s="115">
        <v>668995.48</v>
      </c>
      <c r="H193" s="115">
        <v>1770.69</v>
      </c>
      <c r="I193" s="115">
        <v>785442.87</v>
      </c>
      <c r="J193" s="115">
        <v>171377</v>
      </c>
      <c r="K193" s="115">
        <v>0</v>
      </c>
      <c r="L193" s="115">
        <v>0</v>
      </c>
    </row>
    <row r="194" spans="1:12" x14ac:dyDescent="0.2">
      <c r="A194" t="s">
        <v>585</v>
      </c>
      <c r="B194">
        <v>698</v>
      </c>
      <c r="C194">
        <v>1</v>
      </c>
      <c r="D194" s="115">
        <v>289038.42</v>
      </c>
      <c r="E194" s="115">
        <v>100512.03</v>
      </c>
      <c r="F194" s="115">
        <v>0</v>
      </c>
      <c r="G194" s="115">
        <v>79265.08</v>
      </c>
      <c r="H194" s="115">
        <v>0</v>
      </c>
      <c r="I194" s="115">
        <v>0</v>
      </c>
      <c r="J194" s="115">
        <v>0</v>
      </c>
      <c r="K194" s="115">
        <v>0</v>
      </c>
      <c r="L194" s="115">
        <v>0</v>
      </c>
    </row>
    <row r="195" spans="1:12" x14ac:dyDescent="0.2">
      <c r="A195" t="s">
        <v>585</v>
      </c>
      <c r="B195">
        <v>700</v>
      </c>
      <c r="C195">
        <v>1</v>
      </c>
      <c r="D195" s="115">
        <v>0</v>
      </c>
      <c r="E195" s="115">
        <v>1891854.25</v>
      </c>
      <c r="F195" s="115">
        <v>0</v>
      </c>
      <c r="G195" s="115">
        <v>1335673.6599999999</v>
      </c>
      <c r="H195" s="115">
        <v>177693.59</v>
      </c>
      <c r="I195" s="115">
        <v>3162328.46</v>
      </c>
      <c r="J195" s="115">
        <v>49464.66</v>
      </c>
      <c r="K195" s="115">
        <v>0</v>
      </c>
      <c r="L195" s="115">
        <v>0</v>
      </c>
    </row>
    <row r="196" spans="1:12" x14ac:dyDescent="0.2">
      <c r="A196" t="s">
        <v>585</v>
      </c>
      <c r="B196">
        <v>701</v>
      </c>
      <c r="C196">
        <v>1</v>
      </c>
      <c r="D196" s="115">
        <v>0</v>
      </c>
      <c r="E196" s="115">
        <v>1317158</v>
      </c>
      <c r="F196" s="115">
        <v>0</v>
      </c>
      <c r="G196" s="115">
        <v>1732900.9</v>
      </c>
      <c r="H196" s="115">
        <v>0</v>
      </c>
      <c r="I196" s="115">
        <v>0</v>
      </c>
      <c r="J196" s="115">
        <v>686258.91</v>
      </c>
      <c r="K196" s="115">
        <v>0</v>
      </c>
      <c r="L196" s="115">
        <v>0</v>
      </c>
    </row>
    <row r="197" spans="1:12" x14ac:dyDescent="0.2">
      <c r="A197" t="s">
        <v>585</v>
      </c>
      <c r="B197">
        <v>704</v>
      </c>
      <c r="C197">
        <v>1</v>
      </c>
      <c r="D197" s="115">
        <v>0</v>
      </c>
      <c r="E197" s="115">
        <v>1843287.46</v>
      </c>
      <c r="F197" s="115">
        <v>0</v>
      </c>
      <c r="G197" s="115">
        <v>1689713.86</v>
      </c>
      <c r="H197" s="115">
        <v>149603.96</v>
      </c>
      <c r="I197" s="115">
        <v>1899416.76</v>
      </c>
      <c r="J197" s="115">
        <v>0</v>
      </c>
      <c r="K197" s="115">
        <v>0</v>
      </c>
      <c r="L197" s="115">
        <v>0.01</v>
      </c>
    </row>
    <row r="198" spans="1:12" x14ac:dyDescent="0.2">
      <c r="A198" t="s">
        <v>585</v>
      </c>
      <c r="B198">
        <v>707</v>
      </c>
      <c r="C198">
        <v>1</v>
      </c>
      <c r="D198" s="115">
        <v>1050.47</v>
      </c>
      <c r="E198" s="115">
        <v>265.75</v>
      </c>
      <c r="F198" s="115">
        <v>0</v>
      </c>
      <c r="G198" s="115">
        <v>24783.59</v>
      </c>
      <c r="H198" s="115">
        <v>919.43</v>
      </c>
      <c r="I198" s="115">
        <v>0</v>
      </c>
      <c r="J198" s="115">
        <v>0</v>
      </c>
      <c r="K198" s="115">
        <v>0</v>
      </c>
      <c r="L198" s="115">
        <v>0</v>
      </c>
    </row>
    <row r="199" spans="1:12" x14ac:dyDescent="0.2">
      <c r="A199" t="s">
        <v>585</v>
      </c>
      <c r="B199">
        <v>709</v>
      </c>
      <c r="C199">
        <v>1</v>
      </c>
      <c r="D199" s="115">
        <v>5790608.4100000001</v>
      </c>
      <c r="E199" s="115">
        <v>7412296.0199999996</v>
      </c>
      <c r="F199" s="115">
        <v>0</v>
      </c>
      <c r="G199" s="115">
        <v>5462753.0199999996</v>
      </c>
      <c r="H199" s="115">
        <v>879694.72</v>
      </c>
      <c r="I199" s="115">
        <v>2150080.08</v>
      </c>
      <c r="J199" s="115">
        <v>24587137.899999999</v>
      </c>
      <c r="K199" s="115">
        <v>0</v>
      </c>
      <c r="L199" s="115">
        <v>0</v>
      </c>
    </row>
    <row r="200" spans="1:12" x14ac:dyDescent="0.2">
      <c r="A200" t="s">
        <v>585</v>
      </c>
      <c r="B200">
        <v>712</v>
      </c>
      <c r="C200">
        <v>1</v>
      </c>
      <c r="D200" s="115">
        <v>0</v>
      </c>
      <c r="E200" s="115">
        <v>261292.02</v>
      </c>
      <c r="F200" s="115">
        <v>0</v>
      </c>
      <c r="G200" s="115">
        <v>0</v>
      </c>
      <c r="H200" s="115">
        <v>0</v>
      </c>
      <c r="I200" s="115">
        <v>282884.02</v>
      </c>
      <c r="J200" s="115">
        <v>0</v>
      </c>
      <c r="K200" s="115">
        <v>0</v>
      </c>
      <c r="L200" s="115">
        <v>0.01</v>
      </c>
    </row>
    <row r="201" spans="1:12" x14ac:dyDescent="0.2">
      <c r="A201" t="s">
        <v>585</v>
      </c>
      <c r="B201">
        <v>716</v>
      </c>
      <c r="C201">
        <v>1</v>
      </c>
      <c r="D201" s="115">
        <v>0</v>
      </c>
      <c r="E201" s="115">
        <v>1351300.42</v>
      </c>
      <c r="F201" s="115">
        <v>0</v>
      </c>
      <c r="G201" s="115">
        <v>806898.1</v>
      </c>
      <c r="H201" s="115">
        <v>119465.28</v>
      </c>
      <c r="I201" s="115">
        <v>2422807.33</v>
      </c>
      <c r="J201" s="115">
        <v>753179.09</v>
      </c>
      <c r="K201" s="115">
        <v>0</v>
      </c>
      <c r="L201" s="115">
        <v>0</v>
      </c>
    </row>
    <row r="202" spans="1:12" x14ac:dyDescent="0.2">
      <c r="A202" t="s">
        <v>585</v>
      </c>
      <c r="B202">
        <v>717</v>
      </c>
      <c r="C202">
        <v>1</v>
      </c>
      <c r="D202" s="115">
        <v>0</v>
      </c>
      <c r="E202" s="115">
        <v>1728192.22</v>
      </c>
      <c r="F202" s="115">
        <v>0</v>
      </c>
      <c r="G202" s="115">
        <v>1103230.23</v>
      </c>
      <c r="H202" s="115">
        <v>124955.86</v>
      </c>
      <c r="I202" s="115">
        <v>4811689.4400000004</v>
      </c>
      <c r="J202" s="115">
        <v>306122.31</v>
      </c>
      <c r="K202" s="115">
        <v>0</v>
      </c>
      <c r="L202" s="115">
        <v>0</v>
      </c>
    </row>
    <row r="203" spans="1:12" x14ac:dyDescent="0.2">
      <c r="A203" t="s">
        <v>585</v>
      </c>
      <c r="B203">
        <v>719</v>
      </c>
      <c r="C203">
        <v>1</v>
      </c>
      <c r="D203" s="115">
        <v>5962719.7199999997</v>
      </c>
      <c r="E203" s="115">
        <v>8418216.3900000006</v>
      </c>
      <c r="F203" s="115">
        <v>0</v>
      </c>
      <c r="G203" s="115">
        <v>5609715.5899999999</v>
      </c>
      <c r="H203" s="115">
        <v>758773.89</v>
      </c>
      <c r="I203" s="115">
        <v>10897936.73</v>
      </c>
      <c r="J203" s="115">
        <v>4344134.03</v>
      </c>
      <c r="K203" s="115">
        <v>0</v>
      </c>
      <c r="L203" s="115">
        <v>0</v>
      </c>
    </row>
    <row r="204" spans="1:12" x14ac:dyDescent="0.2">
      <c r="A204" t="s">
        <v>585</v>
      </c>
      <c r="B204">
        <v>720</v>
      </c>
      <c r="C204">
        <v>1</v>
      </c>
      <c r="D204" s="115">
        <v>11208290.390000001</v>
      </c>
      <c r="E204" s="115">
        <v>6895230.8899999997</v>
      </c>
      <c r="F204" s="115">
        <v>5352619.29</v>
      </c>
      <c r="G204" s="115">
        <v>4458785.29</v>
      </c>
      <c r="H204" s="115">
        <v>603358.25</v>
      </c>
      <c r="I204" s="115">
        <v>17566548.34</v>
      </c>
      <c r="J204" s="115">
        <v>1160384.51</v>
      </c>
      <c r="K204" s="115">
        <v>0</v>
      </c>
      <c r="L204" s="115">
        <v>0</v>
      </c>
    </row>
    <row r="205" spans="1:12" x14ac:dyDescent="0.2">
      <c r="A205" t="s">
        <v>585</v>
      </c>
      <c r="B205">
        <v>721</v>
      </c>
      <c r="C205">
        <v>1</v>
      </c>
      <c r="D205" s="115">
        <v>1062783.78</v>
      </c>
      <c r="E205" s="115">
        <v>3661598.97</v>
      </c>
      <c r="F205" s="115">
        <v>0</v>
      </c>
      <c r="G205" s="115">
        <v>1358649.47</v>
      </c>
      <c r="H205" s="115">
        <v>369956.35</v>
      </c>
      <c r="I205" s="115">
        <v>5865238.9000000004</v>
      </c>
      <c r="J205" s="115">
        <v>512729.74</v>
      </c>
      <c r="K205" s="115">
        <v>0</v>
      </c>
      <c r="L205" s="115">
        <v>0</v>
      </c>
    </row>
    <row r="206" spans="1:12" x14ac:dyDescent="0.2">
      <c r="A206" t="s">
        <v>585</v>
      </c>
      <c r="B206">
        <v>726</v>
      </c>
      <c r="C206">
        <v>1</v>
      </c>
      <c r="D206" s="115">
        <v>3255641.81</v>
      </c>
      <c r="E206" s="115">
        <v>2471785.71</v>
      </c>
      <c r="F206" s="115">
        <v>608881.48</v>
      </c>
      <c r="G206" s="115">
        <v>2015353.97</v>
      </c>
      <c r="H206" s="115">
        <v>231881.73</v>
      </c>
      <c r="I206" s="115">
        <v>3644617.42</v>
      </c>
      <c r="J206" s="115">
        <v>158466.31</v>
      </c>
      <c r="K206" s="115">
        <v>0</v>
      </c>
      <c r="L206" s="115">
        <v>0</v>
      </c>
    </row>
    <row r="207" spans="1:12" x14ac:dyDescent="0.2">
      <c r="A207" t="s">
        <v>585</v>
      </c>
      <c r="B207">
        <v>727</v>
      </c>
      <c r="C207">
        <v>1</v>
      </c>
      <c r="D207" s="115">
        <v>2540127.27</v>
      </c>
      <c r="E207" s="115">
        <v>2719567.52</v>
      </c>
      <c r="F207" s="115">
        <v>851190.29</v>
      </c>
      <c r="G207" s="115">
        <v>1308440.27</v>
      </c>
      <c r="H207" s="115">
        <v>279076.90999999997</v>
      </c>
      <c r="I207" s="115">
        <v>4500947.3499999996</v>
      </c>
      <c r="J207" s="115">
        <v>1315377.79</v>
      </c>
      <c r="K207" s="115">
        <v>0</v>
      </c>
      <c r="L207" s="115">
        <v>0</v>
      </c>
    </row>
    <row r="208" spans="1:12" x14ac:dyDescent="0.2">
      <c r="A208" t="s">
        <v>585</v>
      </c>
      <c r="B208">
        <v>728</v>
      </c>
      <c r="C208">
        <v>1</v>
      </c>
      <c r="D208" s="115">
        <v>23831494.670000002</v>
      </c>
      <c r="E208" s="115">
        <v>11930260.970000001</v>
      </c>
      <c r="F208" s="115">
        <v>0</v>
      </c>
      <c r="G208" s="115">
        <v>13644114.65</v>
      </c>
      <c r="H208" s="115">
        <v>1124591.06</v>
      </c>
      <c r="I208" s="115">
        <v>17712938.960000001</v>
      </c>
      <c r="J208" s="115">
        <v>3764503.63</v>
      </c>
      <c r="K208" s="115">
        <v>0</v>
      </c>
      <c r="L208" s="115">
        <v>260788.36</v>
      </c>
    </row>
    <row r="209" spans="1:12" x14ac:dyDescent="0.2">
      <c r="A209" t="s">
        <v>585</v>
      </c>
      <c r="B209">
        <v>738</v>
      </c>
      <c r="C209">
        <v>1</v>
      </c>
      <c r="D209" s="115">
        <v>228851.25</v>
      </c>
      <c r="E209" s="115">
        <v>872672.44</v>
      </c>
      <c r="F209" s="115">
        <v>0</v>
      </c>
      <c r="G209" s="115">
        <v>298169.38</v>
      </c>
      <c r="H209" s="115">
        <v>61042.68</v>
      </c>
      <c r="I209" s="115">
        <v>927084.12</v>
      </c>
      <c r="J209" s="115">
        <v>249396.87</v>
      </c>
      <c r="K209" s="115">
        <v>0</v>
      </c>
      <c r="L209" s="115">
        <v>0</v>
      </c>
    </row>
    <row r="210" spans="1:12" x14ac:dyDescent="0.2">
      <c r="A210" t="s">
        <v>585</v>
      </c>
      <c r="B210">
        <v>739</v>
      </c>
      <c r="C210">
        <v>1</v>
      </c>
      <c r="D210" s="115">
        <v>604362.25</v>
      </c>
      <c r="E210" s="115">
        <v>690550.14</v>
      </c>
      <c r="F210" s="115">
        <v>0</v>
      </c>
      <c r="G210" s="115">
        <v>415683.67</v>
      </c>
      <c r="H210" s="115">
        <v>66619.45</v>
      </c>
      <c r="I210" s="115">
        <v>608685.07999999996</v>
      </c>
      <c r="J210" s="115">
        <v>466769.74</v>
      </c>
      <c r="K210" s="115">
        <v>0</v>
      </c>
      <c r="L210" s="115">
        <v>0</v>
      </c>
    </row>
    <row r="211" spans="1:12" x14ac:dyDescent="0.2">
      <c r="A211" t="s">
        <v>585</v>
      </c>
      <c r="B211">
        <v>740</v>
      </c>
      <c r="C211">
        <v>1</v>
      </c>
      <c r="D211" s="115">
        <v>277993.09999999998</v>
      </c>
      <c r="E211" s="115">
        <v>1105598.8600000001</v>
      </c>
      <c r="F211" s="115">
        <v>0</v>
      </c>
      <c r="G211" s="115">
        <v>481688.03</v>
      </c>
      <c r="H211" s="115">
        <v>108951.75</v>
      </c>
      <c r="I211" s="115">
        <v>0</v>
      </c>
      <c r="J211" s="115">
        <v>763713.44</v>
      </c>
      <c r="K211" s="115">
        <v>0</v>
      </c>
      <c r="L211" s="115">
        <v>0</v>
      </c>
    </row>
    <row r="212" spans="1:12" x14ac:dyDescent="0.2">
      <c r="A212" t="s">
        <v>585</v>
      </c>
      <c r="B212">
        <v>741</v>
      </c>
      <c r="C212">
        <v>1</v>
      </c>
      <c r="D212" s="115">
        <v>458779.9</v>
      </c>
      <c r="E212" s="115">
        <v>815990.7</v>
      </c>
      <c r="F212" s="115">
        <v>383003.47</v>
      </c>
      <c r="G212" s="115">
        <v>438184.56</v>
      </c>
      <c r="H212" s="115">
        <v>81472.259999999995</v>
      </c>
      <c r="I212" s="115">
        <v>1269455.0900000001</v>
      </c>
      <c r="J212" s="115">
        <v>51306.21</v>
      </c>
      <c r="K212" s="115">
        <v>0</v>
      </c>
      <c r="L212" s="115">
        <v>0</v>
      </c>
    </row>
    <row r="213" spans="1:12" x14ac:dyDescent="0.2">
      <c r="A213" t="s">
        <v>585</v>
      </c>
      <c r="B213">
        <v>742</v>
      </c>
      <c r="C213">
        <v>1</v>
      </c>
      <c r="D213" s="115">
        <v>0</v>
      </c>
      <c r="E213" s="115">
        <v>7946990.3899999997</v>
      </c>
      <c r="F213" s="115">
        <v>0</v>
      </c>
      <c r="G213" s="115">
        <v>11526481.57</v>
      </c>
      <c r="H213" s="115">
        <v>836292.04</v>
      </c>
      <c r="I213" s="115">
        <v>8548659.5399999991</v>
      </c>
      <c r="J213" s="115">
        <v>5192142.18</v>
      </c>
      <c r="K213" s="115">
        <v>0</v>
      </c>
      <c r="L213" s="115">
        <v>0</v>
      </c>
    </row>
    <row r="214" spans="1:12" x14ac:dyDescent="0.2">
      <c r="A214" t="s">
        <v>585</v>
      </c>
      <c r="B214">
        <v>743</v>
      </c>
      <c r="C214">
        <v>1</v>
      </c>
      <c r="D214" s="115">
        <v>1494288.94</v>
      </c>
      <c r="E214" s="115">
        <v>1019234.15</v>
      </c>
      <c r="F214" s="115">
        <v>313008.96999999997</v>
      </c>
      <c r="G214" s="115">
        <v>787068.81</v>
      </c>
      <c r="H214" s="115">
        <v>104812.02</v>
      </c>
      <c r="I214" s="115">
        <v>1980172.33</v>
      </c>
      <c r="J214" s="115">
        <v>1401241.46</v>
      </c>
      <c r="K214" s="115">
        <v>0</v>
      </c>
      <c r="L214" s="115">
        <v>0</v>
      </c>
    </row>
    <row r="215" spans="1:12" x14ac:dyDescent="0.2">
      <c r="A215" t="s">
        <v>585</v>
      </c>
      <c r="B215">
        <v>745</v>
      </c>
      <c r="C215">
        <v>1</v>
      </c>
      <c r="D215" s="115">
        <v>0</v>
      </c>
      <c r="E215" s="115">
        <v>1550174.26</v>
      </c>
      <c r="F215" s="115">
        <v>0</v>
      </c>
      <c r="G215" s="115">
        <v>1346579.84</v>
      </c>
      <c r="H215" s="115">
        <v>142620.69</v>
      </c>
      <c r="I215" s="115">
        <v>3104604.77</v>
      </c>
      <c r="J215" s="115">
        <v>320295.42</v>
      </c>
      <c r="K215" s="115">
        <v>0</v>
      </c>
      <c r="L215" s="115">
        <v>0</v>
      </c>
    </row>
    <row r="216" spans="1:12" x14ac:dyDescent="0.2">
      <c r="A216" t="s">
        <v>585</v>
      </c>
      <c r="B216">
        <v>748</v>
      </c>
      <c r="C216">
        <v>1</v>
      </c>
      <c r="D216" s="115">
        <v>1847896.77</v>
      </c>
      <c r="E216" s="115">
        <v>3054490.17</v>
      </c>
      <c r="F216" s="115">
        <v>0</v>
      </c>
      <c r="G216" s="115">
        <v>1273354.71</v>
      </c>
      <c r="H216" s="115">
        <v>157934.29</v>
      </c>
      <c r="I216" s="115">
        <v>7144741.3499999996</v>
      </c>
      <c r="J216" s="115">
        <v>0</v>
      </c>
      <c r="K216" s="115">
        <v>0</v>
      </c>
      <c r="L216" s="115">
        <v>0</v>
      </c>
    </row>
    <row r="217" spans="1:12" x14ac:dyDescent="0.2">
      <c r="A217" t="s">
        <v>585</v>
      </c>
      <c r="B217">
        <v>750</v>
      </c>
      <c r="C217">
        <v>1</v>
      </c>
      <c r="D217" s="115">
        <v>0</v>
      </c>
      <c r="E217" s="115">
        <v>2276855.84</v>
      </c>
      <c r="F217" s="115">
        <v>407625.3</v>
      </c>
      <c r="G217" s="115">
        <v>1562973.14</v>
      </c>
      <c r="H217" s="115">
        <v>145820.96</v>
      </c>
      <c r="I217" s="115">
        <v>1768881.64</v>
      </c>
      <c r="J217" s="115">
        <v>619861.55000000005</v>
      </c>
      <c r="K217" s="115">
        <v>0</v>
      </c>
      <c r="L217" s="115">
        <v>346404.49</v>
      </c>
    </row>
    <row r="218" spans="1:12" x14ac:dyDescent="0.2">
      <c r="A218" t="s">
        <v>585</v>
      </c>
      <c r="B218">
        <v>756</v>
      </c>
      <c r="C218">
        <v>1</v>
      </c>
      <c r="D218" s="115">
        <v>386128.85</v>
      </c>
      <c r="E218" s="115">
        <v>681291.06</v>
      </c>
      <c r="F218" s="115">
        <v>0</v>
      </c>
      <c r="G218" s="115">
        <v>580492.87</v>
      </c>
      <c r="H218" s="115">
        <v>46663.11</v>
      </c>
      <c r="I218" s="115">
        <v>2253675.92</v>
      </c>
      <c r="J218" s="115">
        <v>75109.59</v>
      </c>
      <c r="K218" s="115">
        <v>0</v>
      </c>
      <c r="L218" s="115">
        <v>0</v>
      </c>
    </row>
    <row r="219" spans="1:12" x14ac:dyDescent="0.2">
      <c r="A219" t="s">
        <v>585</v>
      </c>
      <c r="B219">
        <v>761</v>
      </c>
      <c r="C219">
        <v>1</v>
      </c>
      <c r="D219" s="115">
        <v>2917893.3</v>
      </c>
      <c r="E219" s="115">
        <v>4249631.4800000004</v>
      </c>
      <c r="F219" s="115">
        <v>0</v>
      </c>
      <c r="G219" s="115">
        <v>2376652.44</v>
      </c>
      <c r="H219" s="115">
        <v>266552.23</v>
      </c>
      <c r="I219" s="115">
        <v>9519021.5</v>
      </c>
      <c r="J219" s="115">
        <v>0</v>
      </c>
      <c r="K219" s="115">
        <v>0</v>
      </c>
      <c r="L219" s="115">
        <v>0</v>
      </c>
    </row>
    <row r="220" spans="1:12" x14ac:dyDescent="0.2">
      <c r="A220" t="s">
        <v>585</v>
      </c>
      <c r="B220">
        <v>763</v>
      </c>
      <c r="C220">
        <v>1</v>
      </c>
      <c r="D220" s="115">
        <v>0</v>
      </c>
      <c r="E220" s="115">
        <v>798559.17</v>
      </c>
      <c r="F220" s="115">
        <v>0</v>
      </c>
      <c r="G220" s="115">
        <v>209336.56</v>
      </c>
      <c r="H220" s="115">
        <v>32584.28</v>
      </c>
      <c r="I220" s="115">
        <v>932524.32</v>
      </c>
      <c r="J220" s="115">
        <v>60883.72</v>
      </c>
      <c r="K220" s="115">
        <v>0</v>
      </c>
      <c r="L220" s="115">
        <v>0</v>
      </c>
    </row>
    <row r="221" spans="1:12" x14ac:dyDescent="0.2">
      <c r="A221" t="s">
        <v>585</v>
      </c>
      <c r="B221">
        <v>768</v>
      </c>
      <c r="C221">
        <v>1</v>
      </c>
      <c r="D221" s="115">
        <v>121568.49</v>
      </c>
      <c r="E221" s="115">
        <v>184787.59</v>
      </c>
      <c r="F221" s="115">
        <v>0</v>
      </c>
      <c r="G221" s="115">
        <v>198078.85</v>
      </c>
      <c r="H221" s="115">
        <v>18826.740000000002</v>
      </c>
      <c r="I221" s="115">
        <v>816343.28</v>
      </c>
      <c r="J221" s="115">
        <v>0</v>
      </c>
      <c r="K221" s="115">
        <v>0</v>
      </c>
      <c r="L221" s="115">
        <v>0</v>
      </c>
    </row>
    <row r="222" spans="1:12" x14ac:dyDescent="0.2">
      <c r="A222" t="s">
        <v>585</v>
      </c>
      <c r="B222">
        <v>771</v>
      </c>
      <c r="C222">
        <v>1</v>
      </c>
      <c r="D222" s="115">
        <v>699277.54</v>
      </c>
      <c r="E222" s="115">
        <v>54122.8</v>
      </c>
      <c r="F222" s="115">
        <v>0</v>
      </c>
      <c r="G222" s="115">
        <v>111589.94</v>
      </c>
      <c r="H222" s="115">
        <v>23888.22</v>
      </c>
      <c r="I222" s="115">
        <v>0</v>
      </c>
      <c r="J222" s="115">
        <v>0</v>
      </c>
      <c r="K222" s="115">
        <v>0</v>
      </c>
      <c r="L222" s="115">
        <v>0</v>
      </c>
    </row>
    <row r="223" spans="1:12" x14ac:dyDescent="0.2">
      <c r="A223" t="s">
        <v>585</v>
      </c>
      <c r="B223">
        <v>775</v>
      </c>
      <c r="C223">
        <v>1</v>
      </c>
      <c r="D223" s="115">
        <v>0</v>
      </c>
      <c r="E223" s="115">
        <v>447237.33</v>
      </c>
      <c r="F223" s="115">
        <v>0</v>
      </c>
      <c r="G223" s="115">
        <v>385458</v>
      </c>
      <c r="H223" s="115">
        <v>43938.15</v>
      </c>
      <c r="I223" s="115">
        <v>1810012.67</v>
      </c>
      <c r="J223" s="115">
        <v>184105.4</v>
      </c>
      <c r="K223" s="115">
        <v>0</v>
      </c>
      <c r="L223" s="115">
        <v>0</v>
      </c>
    </row>
    <row r="224" spans="1:12" x14ac:dyDescent="0.2">
      <c r="A224" t="s">
        <v>585</v>
      </c>
      <c r="B224">
        <v>777</v>
      </c>
      <c r="C224">
        <v>1</v>
      </c>
      <c r="D224" s="115">
        <v>454044.53</v>
      </c>
      <c r="E224" s="115">
        <v>455245.19</v>
      </c>
      <c r="F224" s="115">
        <v>0</v>
      </c>
      <c r="G224" s="115">
        <v>625237.21</v>
      </c>
      <c r="H224" s="115">
        <v>114559.81</v>
      </c>
      <c r="I224" s="115">
        <v>2180862.87</v>
      </c>
      <c r="J224" s="115">
        <v>217048.21</v>
      </c>
      <c r="K224" s="115">
        <v>0</v>
      </c>
      <c r="L224" s="115">
        <v>0</v>
      </c>
    </row>
    <row r="225" spans="1:12" x14ac:dyDescent="0.2">
      <c r="A225" t="s">
        <v>585</v>
      </c>
      <c r="B225">
        <v>786</v>
      </c>
      <c r="C225">
        <v>1</v>
      </c>
      <c r="D225" s="115">
        <v>147403.46</v>
      </c>
      <c r="E225" s="115">
        <v>247875.98</v>
      </c>
      <c r="F225" s="115">
        <v>0</v>
      </c>
      <c r="G225" s="115">
        <v>135562.09</v>
      </c>
      <c r="H225" s="115">
        <v>47217.4</v>
      </c>
      <c r="I225" s="115">
        <v>487000.67</v>
      </c>
      <c r="J225" s="115">
        <v>39837.25</v>
      </c>
      <c r="K225" s="115">
        <v>0</v>
      </c>
      <c r="L225" s="115">
        <v>0</v>
      </c>
    </row>
    <row r="226" spans="1:12" x14ac:dyDescent="0.2">
      <c r="A226" t="s">
        <v>585</v>
      </c>
      <c r="B226">
        <v>787</v>
      </c>
      <c r="C226">
        <v>1</v>
      </c>
      <c r="D226" s="115">
        <v>0</v>
      </c>
      <c r="E226" s="115">
        <v>357247.78</v>
      </c>
      <c r="F226" s="115">
        <v>0</v>
      </c>
      <c r="G226" s="115">
        <v>143923.48000000001</v>
      </c>
      <c r="H226" s="115">
        <v>25518.66</v>
      </c>
      <c r="I226" s="115">
        <v>709062</v>
      </c>
      <c r="J226" s="115">
        <v>696639</v>
      </c>
      <c r="K226" s="115">
        <v>0</v>
      </c>
      <c r="L226" s="115">
        <v>0</v>
      </c>
    </row>
    <row r="227" spans="1:12" x14ac:dyDescent="0.2">
      <c r="A227" t="s">
        <v>585</v>
      </c>
      <c r="B227">
        <v>801</v>
      </c>
      <c r="C227">
        <v>1</v>
      </c>
      <c r="D227" s="115">
        <v>68652.259999999995</v>
      </c>
      <c r="E227" s="115">
        <v>50393.08</v>
      </c>
      <c r="F227" s="115">
        <v>0</v>
      </c>
      <c r="G227" s="115">
        <v>73924.070000000007</v>
      </c>
      <c r="H227" s="115">
        <v>11232.22</v>
      </c>
      <c r="I227" s="115">
        <v>0</v>
      </c>
      <c r="J227" s="115">
        <v>0</v>
      </c>
      <c r="K227" s="115">
        <v>0</v>
      </c>
      <c r="L227" s="115">
        <v>0</v>
      </c>
    </row>
    <row r="228" spans="1:12" x14ac:dyDescent="0.2">
      <c r="A228" t="s">
        <v>585</v>
      </c>
      <c r="B228">
        <v>803</v>
      </c>
      <c r="C228">
        <v>1</v>
      </c>
      <c r="D228" s="115">
        <v>415688.29</v>
      </c>
      <c r="E228" s="115">
        <v>172865.99</v>
      </c>
      <c r="F228" s="115">
        <v>0</v>
      </c>
      <c r="G228" s="115">
        <v>152143.99</v>
      </c>
      <c r="H228" s="115">
        <v>36075.550000000003</v>
      </c>
      <c r="I228" s="115">
        <v>100970.81</v>
      </c>
      <c r="J228" s="115">
        <v>871315.6</v>
      </c>
      <c r="K228" s="115">
        <v>0</v>
      </c>
      <c r="L228" s="115">
        <v>0</v>
      </c>
    </row>
    <row r="229" spans="1:12" x14ac:dyDescent="0.2">
      <c r="A229" t="s">
        <v>585</v>
      </c>
      <c r="B229">
        <v>811</v>
      </c>
      <c r="C229">
        <v>1</v>
      </c>
      <c r="D229" s="115">
        <v>512399.83</v>
      </c>
      <c r="E229" s="115">
        <v>631587.22</v>
      </c>
      <c r="F229" s="115">
        <v>0</v>
      </c>
      <c r="G229" s="115">
        <v>446961.8</v>
      </c>
      <c r="H229" s="115">
        <v>71188.649999999994</v>
      </c>
      <c r="I229" s="115">
        <v>974280.58</v>
      </c>
      <c r="J229" s="115">
        <v>405412.74</v>
      </c>
      <c r="K229" s="115">
        <v>0</v>
      </c>
      <c r="L229" s="115">
        <v>0</v>
      </c>
    </row>
    <row r="230" spans="1:12" x14ac:dyDescent="0.2">
      <c r="A230" t="s">
        <v>585</v>
      </c>
      <c r="B230">
        <v>813</v>
      </c>
      <c r="C230">
        <v>1</v>
      </c>
      <c r="D230" s="115">
        <v>1395931.72</v>
      </c>
      <c r="E230" s="115">
        <v>1134493.93</v>
      </c>
      <c r="F230" s="115">
        <v>0</v>
      </c>
      <c r="G230" s="115">
        <v>784488.9</v>
      </c>
      <c r="H230" s="115">
        <v>118090.63</v>
      </c>
      <c r="I230" s="115">
        <v>762214.74</v>
      </c>
      <c r="J230" s="115">
        <v>1200821.57</v>
      </c>
      <c r="K230" s="115">
        <v>0</v>
      </c>
      <c r="L230" s="115">
        <v>0</v>
      </c>
    </row>
    <row r="231" spans="1:12" x14ac:dyDescent="0.2">
      <c r="A231" t="s">
        <v>585</v>
      </c>
      <c r="B231">
        <v>815</v>
      </c>
      <c r="C231">
        <v>2</v>
      </c>
      <c r="D231" s="115">
        <v>174991.54</v>
      </c>
      <c r="E231" s="115">
        <v>980.64</v>
      </c>
      <c r="F231" s="115">
        <v>0</v>
      </c>
      <c r="G231" s="115">
        <v>479.22</v>
      </c>
      <c r="H231" s="115">
        <v>0</v>
      </c>
      <c r="I231" s="115">
        <v>0</v>
      </c>
      <c r="J231" s="115">
        <v>0</v>
      </c>
      <c r="K231" s="115">
        <v>0</v>
      </c>
      <c r="L231" s="115">
        <v>0</v>
      </c>
    </row>
    <row r="232" spans="1:12" x14ac:dyDescent="0.2">
      <c r="A232" t="s">
        <v>585</v>
      </c>
      <c r="B232">
        <v>818</v>
      </c>
      <c r="C232">
        <v>1</v>
      </c>
      <c r="D232" s="115">
        <v>0</v>
      </c>
      <c r="E232" s="115">
        <v>206025.39</v>
      </c>
      <c r="F232" s="115">
        <v>0</v>
      </c>
      <c r="G232" s="115">
        <v>60351.06</v>
      </c>
      <c r="H232" s="115">
        <v>13458.48</v>
      </c>
      <c r="I232" s="115">
        <v>301283.15999999997</v>
      </c>
      <c r="J232" s="115">
        <v>93529.56</v>
      </c>
      <c r="K232" s="115">
        <v>0</v>
      </c>
      <c r="L232" s="115">
        <v>0</v>
      </c>
    </row>
    <row r="233" spans="1:12" x14ac:dyDescent="0.2">
      <c r="A233" t="s">
        <v>585</v>
      </c>
      <c r="B233">
        <v>820</v>
      </c>
      <c r="C233">
        <v>1</v>
      </c>
      <c r="D233" s="115">
        <v>49034.54</v>
      </c>
      <c r="E233" s="115">
        <v>296126.40000000002</v>
      </c>
      <c r="F233" s="115">
        <v>0</v>
      </c>
      <c r="G233" s="115">
        <v>239242.25</v>
      </c>
      <c r="H233" s="115">
        <v>24642</v>
      </c>
      <c r="I233" s="115">
        <v>852779.81</v>
      </c>
      <c r="J233" s="115">
        <v>45280.83</v>
      </c>
      <c r="K233" s="115">
        <v>0</v>
      </c>
      <c r="L233" s="115">
        <v>0</v>
      </c>
    </row>
    <row r="234" spans="1:12" x14ac:dyDescent="0.2">
      <c r="A234" t="s">
        <v>585</v>
      </c>
      <c r="B234">
        <v>821</v>
      </c>
      <c r="C234">
        <v>1</v>
      </c>
      <c r="D234" s="115">
        <v>0</v>
      </c>
      <c r="E234" s="115">
        <v>479780.36</v>
      </c>
      <c r="F234" s="115">
        <v>0</v>
      </c>
      <c r="G234" s="115">
        <v>158383.49</v>
      </c>
      <c r="H234" s="115">
        <v>32059.5</v>
      </c>
      <c r="I234" s="115">
        <v>1055810.6000000001</v>
      </c>
      <c r="J234" s="115">
        <v>70695.13</v>
      </c>
      <c r="K234" s="115">
        <v>0</v>
      </c>
      <c r="L234" s="115">
        <v>0</v>
      </c>
    </row>
    <row r="235" spans="1:12" x14ac:dyDescent="0.2">
      <c r="A235" t="s">
        <v>585</v>
      </c>
      <c r="B235">
        <v>829</v>
      </c>
      <c r="C235">
        <v>1</v>
      </c>
      <c r="D235" s="115">
        <v>0</v>
      </c>
      <c r="E235" s="115">
        <v>1398957.12</v>
      </c>
      <c r="F235" s="115">
        <v>0</v>
      </c>
      <c r="G235" s="115">
        <v>1093807.8700000001</v>
      </c>
      <c r="H235" s="115">
        <v>146402.97</v>
      </c>
      <c r="I235" s="115">
        <v>2518105.8199999998</v>
      </c>
      <c r="J235" s="115">
        <v>205701.13</v>
      </c>
      <c r="K235" s="115">
        <v>0</v>
      </c>
      <c r="L235" s="115">
        <v>0</v>
      </c>
    </row>
    <row r="236" spans="1:12" x14ac:dyDescent="0.2">
      <c r="A236" t="s">
        <v>585</v>
      </c>
      <c r="B236">
        <v>831</v>
      </c>
      <c r="C236">
        <v>1</v>
      </c>
      <c r="D236" s="115">
        <v>6130111.6500000004</v>
      </c>
      <c r="E236" s="115">
        <v>5140817.58</v>
      </c>
      <c r="F236" s="115">
        <v>0</v>
      </c>
      <c r="G236" s="115">
        <v>10671723.33</v>
      </c>
      <c r="H236" s="115">
        <v>1495432.04</v>
      </c>
      <c r="I236" s="115">
        <v>8245362.54</v>
      </c>
      <c r="J236" s="115">
        <v>2137389.69</v>
      </c>
      <c r="K236" s="115">
        <v>0</v>
      </c>
      <c r="L236" s="115">
        <v>541367.48</v>
      </c>
    </row>
    <row r="237" spans="1:12" x14ac:dyDescent="0.2">
      <c r="A237" t="s">
        <v>585</v>
      </c>
      <c r="B237">
        <v>832</v>
      </c>
      <c r="C237">
        <v>1</v>
      </c>
      <c r="D237" s="115">
        <v>4436695.8</v>
      </c>
      <c r="E237" s="115">
        <v>2844894.58</v>
      </c>
      <c r="F237" s="115">
        <v>976108.6</v>
      </c>
      <c r="G237" s="115">
        <v>2079937.37</v>
      </c>
      <c r="H237" s="115">
        <v>185487.42</v>
      </c>
      <c r="I237" s="115">
        <v>4564299.62</v>
      </c>
      <c r="J237" s="115">
        <v>1129719.33</v>
      </c>
      <c r="K237" s="115">
        <v>0</v>
      </c>
      <c r="L237" s="115">
        <v>0</v>
      </c>
    </row>
    <row r="238" spans="1:12" x14ac:dyDescent="0.2">
      <c r="A238" t="s">
        <v>585</v>
      </c>
      <c r="B238">
        <v>833</v>
      </c>
      <c r="C238">
        <v>1</v>
      </c>
      <c r="D238" s="115">
        <v>41701802.979999997</v>
      </c>
      <c r="E238" s="115">
        <v>15794230.18</v>
      </c>
      <c r="F238" s="115">
        <v>5000000</v>
      </c>
      <c r="G238" s="115">
        <v>24787248.789999999</v>
      </c>
      <c r="H238" s="115">
        <v>2523522.0699999998</v>
      </c>
      <c r="I238" s="115">
        <v>24655018.620000001</v>
      </c>
      <c r="J238" s="115">
        <v>12120020.83</v>
      </c>
      <c r="K238" s="115">
        <v>0</v>
      </c>
      <c r="L238" s="115">
        <v>0</v>
      </c>
    </row>
    <row r="239" spans="1:12" x14ac:dyDescent="0.2">
      <c r="A239" t="s">
        <v>585</v>
      </c>
      <c r="B239">
        <v>834</v>
      </c>
      <c r="C239">
        <v>1</v>
      </c>
      <c r="D239" s="115">
        <v>16418685.529999999</v>
      </c>
      <c r="E239" s="115">
        <v>6948776.7999999998</v>
      </c>
      <c r="F239" s="115">
        <v>6319386.4100000001</v>
      </c>
      <c r="G239" s="115">
        <v>14430802.550000001</v>
      </c>
      <c r="H239" s="115">
        <v>1264755.01</v>
      </c>
      <c r="I239" s="115">
        <v>16867417.789999999</v>
      </c>
      <c r="J239" s="115">
        <v>248361.64</v>
      </c>
      <c r="K239" s="115">
        <v>0</v>
      </c>
      <c r="L239" s="115">
        <v>0</v>
      </c>
    </row>
    <row r="240" spans="1:12" x14ac:dyDescent="0.2">
      <c r="A240" t="s">
        <v>585</v>
      </c>
      <c r="B240">
        <v>836</v>
      </c>
      <c r="C240">
        <v>1</v>
      </c>
      <c r="D240" s="115">
        <v>334214.77</v>
      </c>
      <c r="E240" s="115">
        <v>75826.86</v>
      </c>
      <c r="F240" s="115">
        <v>0</v>
      </c>
      <c r="G240" s="115">
        <v>139600.28</v>
      </c>
      <c r="H240" s="115">
        <v>21067.67</v>
      </c>
      <c r="I240" s="115">
        <v>0</v>
      </c>
      <c r="J240" s="115">
        <v>12903.11</v>
      </c>
      <c r="K240" s="115">
        <v>0</v>
      </c>
      <c r="L240" s="115">
        <v>0</v>
      </c>
    </row>
    <row r="241" spans="1:12" x14ac:dyDescent="0.2">
      <c r="A241" t="s">
        <v>585</v>
      </c>
      <c r="B241">
        <v>837</v>
      </c>
      <c r="C241">
        <v>1</v>
      </c>
      <c r="D241" s="115">
        <v>367537.11</v>
      </c>
      <c r="E241" s="115">
        <v>341901.51</v>
      </c>
      <c r="F241" s="115">
        <v>0</v>
      </c>
      <c r="G241" s="115">
        <v>526912.1</v>
      </c>
      <c r="H241" s="115">
        <v>43904.69</v>
      </c>
      <c r="I241" s="115">
        <v>0</v>
      </c>
      <c r="J241" s="115">
        <v>563823.84</v>
      </c>
      <c r="K241" s="115">
        <v>0</v>
      </c>
      <c r="L241" s="115">
        <v>0</v>
      </c>
    </row>
    <row r="242" spans="1:12" x14ac:dyDescent="0.2">
      <c r="A242" t="s">
        <v>585</v>
      </c>
      <c r="B242">
        <v>840</v>
      </c>
      <c r="C242">
        <v>1</v>
      </c>
      <c r="D242" s="115">
        <v>330149.96999999997</v>
      </c>
      <c r="E242" s="115">
        <v>466912.84</v>
      </c>
      <c r="F242" s="115">
        <v>0</v>
      </c>
      <c r="G242" s="115">
        <v>791688.51</v>
      </c>
      <c r="H242" s="115">
        <v>98239.53</v>
      </c>
      <c r="I242" s="115">
        <v>1152817.67</v>
      </c>
      <c r="J242" s="115">
        <v>244958.07999999999</v>
      </c>
      <c r="K242" s="115">
        <v>0</v>
      </c>
      <c r="L242" s="115">
        <v>0</v>
      </c>
    </row>
    <row r="243" spans="1:12" x14ac:dyDescent="0.2">
      <c r="A243" t="s">
        <v>585</v>
      </c>
      <c r="B243">
        <v>846</v>
      </c>
      <c r="C243">
        <v>1</v>
      </c>
      <c r="D243" s="115">
        <v>385771.41</v>
      </c>
      <c r="E243" s="115">
        <v>392376.49</v>
      </c>
      <c r="F243" s="115">
        <v>0</v>
      </c>
      <c r="G243" s="115">
        <v>167435.82</v>
      </c>
      <c r="H243" s="115">
        <v>76530.06</v>
      </c>
      <c r="I243" s="115">
        <v>0</v>
      </c>
      <c r="J243" s="115">
        <v>776221.06</v>
      </c>
      <c r="K243" s="115">
        <v>0</v>
      </c>
      <c r="L243" s="115">
        <v>0</v>
      </c>
    </row>
    <row r="244" spans="1:12" x14ac:dyDescent="0.2">
      <c r="A244" t="s">
        <v>585</v>
      </c>
      <c r="B244">
        <v>850</v>
      </c>
      <c r="C244">
        <v>1</v>
      </c>
      <c r="D244" s="115">
        <v>59892.82</v>
      </c>
      <c r="E244" s="115">
        <v>152673.14000000001</v>
      </c>
      <c r="F244" s="115">
        <v>0</v>
      </c>
      <c r="G244" s="115">
        <v>167471.43</v>
      </c>
      <c r="H244" s="115">
        <v>19983.259999999998</v>
      </c>
      <c r="I244" s="115">
        <v>1152902.17</v>
      </c>
      <c r="J244" s="115">
        <v>0</v>
      </c>
      <c r="K244" s="115">
        <v>0</v>
      </c>
      <c r="L244" s="115">
        <v>0</v>
      </c>
    </row>
    <row r="245" spans="1:12" x14ac:dyDescent="0.2">
      <c r="A245" t="s">
        <v>585</v>
      </c>
      <c r="B245">
        <v>852</v>
      </c>
      <c r="C245">
        <v>1</v>
      </c>
      <c r="D245" s="115">
        <v>195291.63</v>
      </c>
      <c r="E245" s="115">
        <v>44487.45</v>
      </c>
      <c r="F245" s="115">
        <v>0</v>
      </c>
      <c r="G245" s="115">
        <v>108618.95</v>
      </c>
      <c r="H245" s="115">
        <v>26470.57</v>
      </c>
      <c r="I245" s="115">
        <v>0</v>
      </c>
      <c r="J245" s="115">
        <v>220125.56</v>
      </c>
      <c r="K245" s="115">
        <v>0</v>
      </c>
      <c r="L245" s="115">
        <v>0</v>
      </c>
    </row>
    <row r="246" spans="1:12" x14ac:dyDescent="0.2">
      <c r="A246" t="s">
        <v>585</v>
      </c>
      <c r="B246">
        <v>857</v>
      </c>
      <c r="C246">
        <v>1</v>
      </c>
      <c r="D246" s="115">
        <v>32411.68</v>
      </c>
      <c r="E246" s="115">
        <v>522490.36</v>
      </c>
      <c r="F246" s="115">
        <v>0</v>
      </c>
      <c r="G246" s="115">
        <v>315657.84999999998</v>
      </c>
      <c r="H246" s="115">
        <v>81407.100000000006</v>
      </c>
      <c r="I246" s="115">
        <v>0</v>
      </c>
      <c r="J246" s="115">
        <v>425301.31</v>
      </c>
      <c r="K246" s="115">
        <v>0</v>
      </c>
      <c r="L246" s="115">
        <v>0</v>
      </c>
    </row>
    <row r="247" spans="1:12" x14ac:dyDescent="0.2">
      <c r="A247" t="s">
        <v>585</v>
      </c>
      <c r="B247">
        <v>858</v>
      </c>
      <c r="C247">
        <v>1</v>
      </c>
      <c r="D247" s="115">
        <v>0</v>
      </c>
      <c r="E247" s="115">
        <v>814791.33</v>
      </c>
      <c r="F247" s="115">
        <v>0</v>
      </c>
      <c r="G247" s="115">
        <v>203215.01</v>
      </c>
      <c r="H247" s="115">
        <v>70361.09</v>
      </c>
      <c r="I247" s="115">
        <v>825019.58</v>
      </c>
      <c r="J247" s="115">
        <v>979369.95</v>
      </c>
      <c r="K247" s="115">
        <v>0</v>
      </c>
      <c r="L247" s="115">
        <v>0</v>
      </c>
    </row>
    <row r="248" spans="1:12" x14ac:dyDescent="0.2">
      <c r="A248" t="s">
        <v>585</v>
      </c>
      <c r="B248">
        <v>861</v>
      </c>
      <c r="C248">
        <v>1</v>
      </c>
      <c r="D248" s="115">
        <v>3105649.07</v>
      </c>
      <c r="E248" s="115">
        <v>2165848.42</v>
      </c>
      <c r="F248" s="115">
        <v>1000000</v>
      </c>
      <c r="G248" s="115">
        <v>1606841.39</v>
      </c>
      <c r="H248" s="115">
        <v>463837.4</v>
      </c>
      <c r="I248" s="115">
        <v>0</v>
      </c>
      <c r="J248" s="115">
        <v>3236015.32</v>
      </c>
      <c r="K248" s="115">
        <v>0</v>
      </c>
      <c r="L248" s="115">
        <v>659570.56999999995</v>
      </c>
    </row>
    <row r="249" spans="1:12" x14ac:dyDescent="0.2">
      <c r="A249" t="s">
        <v>585</v>
      </c>
      <c r="B249">
        <v>876</v>
      </c>
      <c r="C249">
        <v>1</v>
      </c>
      <c r="D249" s="115">
        <v>179348.31</v>
      </c>
      <c r="E249" s="115">
        <v>1948397.08</v>
      </c>
      <c r="F249" s="115">
        <v>0</v>
      </c>
      <c r="G249" s="115">
        <v>1468252.19</v>
      </c>
      <c r="H249" s="115">
        <v>192427.61</v>
      </c>
      <c r="I249" s="115">
        <v>2085821.35</v>
      </c>
      <c r="J249" s="115">
        <v>0</v>
      </c>
      <c r="K249" s="115">
        <v>0</v>
      </c>
      <c r="L249" s="115">
        <v>0</v>
      </c>
    </row>
    <row r="250" spans="1:12" x14ac:dyDescent="0.2">
      <c r="A250" t="s">
        <v>585</v>
      </c>
      <c r="B250">
        <v>877</v>
      </c>
      <c r="C250">
        <v>1</v>
      </c>
      <c r="D250" s="115">
        <v>4230874.6900000004</v>
      </c>
      <c r="E250" s="115">
        <v>4758590.95</v>
      </c>
      <c r="F250" s="115">
        <v>0</v>
      </c>
      <c r="G250" s="115">
        <v>3671203.76</v>
      </c>
      <c r="H250" s="115">
        <v>537347.75</v>
      </c>
      <c r="I250" s="115">
        <v>8891891.2300000004</v>
      </c>
      <c r="J250" s="115">
        <v>10782.92</v>
      </c>
      <c r="K250" s="115">
        <v>0</v>
      </c>
      <c r="L250" s="115">
        <v>0</v>
      </c>
    </row>
    <row r="251" spans="1:12" x14ac:dyDescent="0.2">
      <c r="A251" t="s">
        <v>585</v>
      </c>
      <c r="B251">
        <v>879</v>
      </c>
      <c r="C251">
        <v>1</v>
      </c>
      <c r="D251" s="115">
        <v>1679833.8</v>
      </c>
      <c r="E251" s="115">
        <v>2216251.67</v>
      </c>
      <c r="F251" s="115">
        <v>0</v>
      </c>
      <c r="G251" s="115">
        <v>1518167.87</v>
      </c>
      <c r="H251" s="115">
        <v>211011.02</v>
      </c>
      <c r="I251" s="115">
        <v>4957768.03</v>
      </c>
      <c r="J251" s="115">
        <v>233364</v>
      </c>
      <c r="K251" s="115">
        <v>0</v>
      </c>
      <c r="L251" s="115">
        <v>0</v>
      </c>
    </row>
    <row r="252" spans="1:12" x14ac:dyDescent="0.2">
      <c r="A252" t="s">
        <v>585</v>
      </c>
      <c r="B252">
        <v>881</v>
      </c>
      <c r="C252">
        <v>1</v>
      </c>
      <c r="D252" s="115">
        <v>663883.59</v>
      </c>
      <c r="E252" s="115">
        <v>699284.86</v>
      </c>
      <c r="F252" s="115">
        <v>0</v>
      </c>
      <c r="G252" s="115">
        <v>576501.68999999994</v>
      </c>
      <c r="H252" s="115">
        <v>75288.42</v>
      </c>
      <c r="I252" s="115">
        <v>608310.01</v>
      </c>
      <c r="J252" s="115">
        <v>1234733.79</v>
      </c>
      <c r="K252" s="115">
        <v>0</v>
      </c>
      <c r="L252" s="115">
        <v>0.01</v>
      </c>
    </row>
    <row r="253" spans="1:12" x14ac:dyDescent="0.2">
      <c r="A253" t="s">
        <v>585</v>
      </c>
      <c r="B253">
        <v>882</v>
      </c>
      <c r="C253">
        <v>1</v>
      </c>
      <c r="D253" s="115">
        <v>3322868.3</v>
      </c>
      <c r="E253" s="115">
        <v>3860028.19</v>
      </c>
      <c r="F253" s="115">
        <v>0</v>
      </c>
      <c r="G253" s="115">
        <v>3637375.41</v>
      </c>
      <c r="H253" s="115">
        <v>413990.61</v>
      </c>
      <c r="I253" s="115">
        <v>2348429.84</v>
      </c>
      <c r="J253" s="115">
        <v>969536.76</v>
      </c>
      <c r="K253" s="115">
        <v>0</v>
      </c>
      <c r="L253" s="115">
        <v>0</v>
      </c>
    </row>
    <row r="254" spans="1:12" x14ac:dyDescent="0.2">
      <c r="A254" t="s">
        <v>585</v>
      </c>
      <c r="B254">
        <v>883</v>
      </c>
      <c r="C254">
        <v>1</v>
      </c>
      <c r="D254" s="115">
        <v>1609282.84</v>
      </c>
      <c r="E254" s="115">
        <v>1478657.51</v>
      </c>
      <c r="F254" s="115">
        <v>0</v>
      </c>
      <c r="G254" s="115">
        <v>508053.95</v>
      </c>
      <c r="H254" s="115">
        <v>124353.97</v>
      </c>
      <c r="I254" s="115">
        <v>4202574.5599999996</v>
      </c>
      <c r="J254" s="115">
        <v>731362.32</v>
      </c>
      <c r="K254" s="115">
        <v>0</v>
      </c>
      <c r="L254" s="115">
        <v>0</v>
      </c>
    </row>
    <row r="255" spans="1:12" x14ac:dyDescent="0.2">
      <c r="A255" t="s">
        <v>585</v>
      </c>
      <c r="B255">
        <v>885</v>
      </c>
      <c r="C255">
        <v>1</v>
      </c>
      <c r="D255" s="115">
        <v>0</v>
      </c>
      <c r="E255" s="115">
        <v>5322126.38</v>
      </c>
      <c r="F255" s="115">
        <v>0</v>
      </c>
      <c r="G255" s="115">
        <v>2013374.37</v>
      </c>
      <c r="H255" s="115">
        <v>216233.46</v>
      </c>
      <c r="I255" s="115">
        <v>11306782.6</v>
      </c>
      <c r="J255" s="115">
        <v>0</v>
      </c>
      <c r="K255" s="115">
        <v>0</v>
      </c>
      <c r="L255" s="115">
        <v>0</v>
      </c>
    </row>
    <row r="256" spans="1:12" x14ac:dyDescent="0.2">
      <c r="A256" t="s">
        <v>585</v>
      </c>
      <c r="B256">
        <v>891</v>
      </c>
      <c r="C256">
        <v>1</v>
      </c>
      <c r="D256" s="115">
        <v>351590.81</v>
      </c>
      <c r="E256" s="115">
        <v>327892.84000000003</v>
      </c>
      <c r="F256" s="115">
        <v>0</v>
      </c>
      <c r="G256" s="115">
        <v>333370.75</v>
      </c>
      <c r="H256" s="115">
        <v>50686.32</v>
      </c>
      <c r="I256" s="115">
        <v>1270080.21</v>
      </c>
      <c r="J256" s="115">
        <v>660253.1</v>
      </c>
      <c r="K256" s="115">
        <v>0</v>
      </c>
      <c r="L256" s="115">
        <v>0</v>
      </c>
    </row>
    <row r="257" spans="1:12" x14ac:dyDescent="0.2">
      <c r="A257" t="s">
        <v>585</v>
      </c>
      <c r="B257">
        <v>911</v>
      </c>
      <c r="C257">
        <v>1</v>
      </c>
      <c r="D257" s="115">
        <v>3812878.62</v>
      </c>
      <c r="E257" s="115">
        <v>4271509.8099999996</v>
      </c>
      <c r="F257" s="115">
        <v>0</v>
      </c>
      <c r="G257" s="115">
        <v>2603069.2200000002</v>
      </c>
      <c r="H257" s="115">
        <v>424717.19</v>
      </c>
      <c r="I257" s="115">
        <v>4551736.9800000004</v>
      </c>
      <c r="J257" s="115">
        <v>1411661.05</v>
      </c>
      <c r="K257" s="115">
        <v>0</v>
      </c>
      <c r="L257" s="115">
        <v>0</v>
      </c>
    </row>
    <row r="258" spans="1:12" x14ac:dyDescent="0.2">
      <c r="A258" t="s">
        <v>585</v>
      </c>
      <c r="B258">
        <v>912</v>
      </c>
      <c r="C258">
        <v>1</v>
      </c>
      <c r="D258" s="115">
        <v>525042.96</v>
      </c>
      <c r="E258" s="115">
        <v>1287787.93</v>
      </c>
      <c r="F258" s="115">
        <v>0</v>
      </c>
      <c r="G258" s="115">
        <v>882551.42</v>
      </c>
      <c r="H258" s="115">
        <v>148571.74</v>
      </c>
      <c r="I258" s="115">
        <v>103526.06</v>
      </c>
      <c r="J258" s="115">
        <v>1644550.02</v>
      </c>
      <c r="K258" s="115">
        <v>0</v>
      </c>
      <c r="L258" s="115">
        <v>235184.51</v>
      </c>
    </row>
    <row r="259" spans="1:12" x14ac:dyDescent="0.2">
      <c r="A259" t="s">
        <v>585</v>
      </c>
      <c r="B259">
        <v>914</v>
      </c>
      <c r="C259">
        <v>1</v>
      </c>
      <c r="D259" s="115">
        <v>422633.81</v>
      </c>
      <c r="E259" s="115">
        <v>160851.07999999999</v>
      </c>
      <c r="F259" s="115">
        <v>0</v>
      </c>
      <c r="G259" s="115">
        <v>196537.03</v>
      </c>
      <c r="H259" s="115">
        <v>20576.66</v>
      </c>
      <c r="I259" s="115">
        <v>0</v>
      </c>
      <c r="J259" s="115">
        <v>222820.9</v>
      </c>
      <c r="K259" s="115">
        <v>0</v>
      </c>
      <c r="L259" s="115">
        <v>0</v>
      </c>
    </row>
    <row r="260" spans="1:12" x14ac:dyDescent="0.2">
      <c r="A260" t="s">
        <v>585</v>
      </c>
      <c r="B260">
        <v>2071</v>
      </c>
      <c r="C260">
        <v>1</v>
      </c>
      <c r="D260" s="115">
        <v>48455.839999999997</v>
      </c>
      <c r="E260" s="115">
        <v>752016.28</v>
      </c>
      <c r="F260" s="115">
        <v>341409.46</v>
      </c>
      <c r="G260" s="115">
        <v>589352.31999999995</v>
      </c>
      <c r="H260" s="115">
        <v>87563.02</v>
      </c>
      <c r="I260" s="115">
        <v>2091331.34</v>
      </c>
      <c r="J260" s="115">
        <v>172093.36</v>
      </c>
      <c r="K260" s="115">
        <v>0</v>
      </c>
      <c r="L260" s="115">
        <v>0.01</v>
      </c>
    </row>
    <row r="261" spans="1:12" x14ac:dyDescent="0.2">
      <c r="A261" t="s">
        <v>585</v>
      </c>
      <c r="B261">
        <v>2125</v>
      </c>
      <c r="C261">
        <v>1</v>
      </c>
      <c r="D261" s="115">
        <v>702283.45</v>
      </c>
      <c r="E261" s="115">
        <v>706477.31</v>
      </c>
      <c r="F261" s="115">
        <v>0</v>
      </c>
      <c r="G261" s="115">
        <v>582917.23</v>
      </c>
      <c r="H261" s="115">
        <v>123380.9</v>
      </c>
      <c r="I261" s="115">
        <v>817361.82</v>
      </c>
      <c r="J261" s="115">
        <v>314161.40000000002</v>
      </c>
      <c r="K261" s="115">
        <v>0</v>
      </c>
      <c r="L261" s="115">
        <v>0</v>
      </c>
    </row>
    <row r="262" spans="1:12" x14ac:dyDescent="0.2">
      <c r="A262" t="s">
        <v>585</v>
      </c>
      <c r="B262">
        <v>2134</v>
      </c>
      <c r="C262">
        <v>1</v>
      </c>
      <c r="D262" s="115">
        <v>1010543.87</v>
      </c>
      <c r="E262" s="115">
        <v>369556.01</v>
      </c>
      <c r="F262" s="115">
        <v>0</v>
      </c>
      <c r="G262" s="115">
        <v>508504.18</v>
      </c>
      <c r="H262" s="115">
        <v>84755.42</v>
      </c>
      <c r="I262" s="115">
        <v>1833908.07</v>
      </c>
      <c r="J262" s="115">
        <v>0</v>
      </c>
      <c r="K262" s="115">
        <v>0</v>
      </c>
      <c r="L262" s="115">
        <v>143384.87</v>
      </c>
    </row>
    <row r="263" spans="1:12" x14ac:dyDescent="0.2">
      <c r="A263" t="s">
        <v>585</v>
      </c>
      <c r="B263">
        <v>2135</v>
      </c>
      <c r="C263">
        <v>1</v>
      </c>
      <c r="D263" s="115">
        <v>212059.1</v>
      </c>
      <c r="E263" s="115">
        <v>607731.89</v>
      </c>
      <c r="F263" s="115">
        <v>0</v>
      </c>
      <c r="G263" s="115">
        <v>673043.23</v>
      </c>
      <c r="H263" s="115">
        <v>87435.58</v>
      </c>
      <c r="I263" s="115">
        <v>3477751.77</v>
      </c>
      <c r="J263" s="115">
        <v>13500.45</v>
      </c>
      <c r="K263" s="115">
        <v>0</v>
      </c>
      <c r="L263" s="115">
        <v>0</v>
      </c>
    </row>
    <row r="264" spans="1:12" x14ac:dyDescent="0.2">
      <c r="A264" t="s">
        <v>585</v>
      </c>
      <c r="B264">
        <v>2137</v>
      </c>
      <c r="C264">
        <v>1</v>
      </c>
      <c r="D264" s="115">
        <v>490654.67</v>
      </c>
      <c r="E264" s="115">
        <v>462577.5</v>
      </c>
      <c r="F264" s="115">
        <v>0</v>
      </c>
      <c r="G264" s="115">
        <v>331718.43</v>
      </c>
      <c r="H264" s="115">
        <v>65393.52</v>
      </c>
      <c r="I264" s="115">
        <v>1054917</v>
      </c>
      <c r="J264" s="115">
        <v>472914.01</v>
      </c>
      <c r="K264" s="115">
        <v>0</v>
      </c>
      <c r="L264" s="115">
        <v>0</v>
      </c>
    </row>
    <row r="265" spans="1:12" x14ac:dyDescent="0.2">
      <c r="A265" t="s">
        <v>585</v>
      </c>
      <c r="B265">
        <v>2142</v>
      </c>
      <c r="C265">
        <v>1</v>
      </c>
      <c r="D265" s="115">
        <v>0</v>
      </c>
      <c r="E265" s="115">
        <v>1936702.7</v>
      </c>
      <c r="F265" s="115">
        <v>0</v>
      </c>
      <c r="G265" s="115">
        <v>1455889.16</v>
      </c>
      <c r="H265" s="115">
        <v>0</v>
      </c>
      <c r="I265" s="115">
        <v>2629540.2599999998</v>
      </c>
      <c r="J265" s="115">
        <v>1101379.8899999999</v>
      </c>
      <c r="K265" s="115">
        <v>0</v>
      </c>
      <c r="L265" s="115">
        <v>0</v>
      </c>
    </row>
    <row r="266" spans="1:12" x14ac:dyDescent="0.2">
      <c r="A266" t="s">
        <v>585</v>
      </c>
      <c r="B266">
        <v>2143</v>
      </c>
      <c r="C266">
        <v>1</v>
      </c>
      <c r="D266" s="115">
        <v>910014.75</v>
      </c>
      <c r="E266" s="115">
        <v>644374.69999999995</v>
      </c>
      <c r="F266" s="115">
        <v>0</v>
      </c>
      <c r="G266" s="115">
        <v>613613.94999999995</v>
      </c>
      <c r="H266" s="115">
        <v>68219.399999999994</v>
      </c>
      <c r="I266" s="115">
        <v>1497516.21</v>
      </c>
      <c r="J266" s="115">
        <v>0</v>
      </c>
      <c r="K266" s="115">
        <v>0</v>
      </c>
      <c r="L266" s="115">
        <v>0</v>
      </c>
    </row>
    <row r="267" spans="1:12" x14ac:dyDescent="0.2">
      <c r="A267" t="s">
        <v>585</v>
      </c>
      <c r="B267">
        <v>2144</v>
      </c>
      <c r="C267">
        <v>1</v>
      </c>
      <c r="D267" s="115">
        <v>797035.5</v>
      </c>
      <c r="E267" s="115">
        <v>3159823.86</v>
      </c>
      <c r="F267" s="115">
        <v>0</v>
      </c>
      <c r="G267" s="115">
        <v>2003706.27</v>
      </c>
      <c r="H267" s="115">
        <v>334458.59999999998</v>
      </c>
      <c r="I267" s="115">
        <v>4737057.6900000004</v>
      </c>
      <c r="J267" s="115">
        <v>321392.28999999998</v>
      </c>
      <c r="K267" s="115">
        <v>0</v>
      </c>
      <c r="L267" s="115">
        <v>0</v>
      </c>
    </row>
    <row r="268" spans="1:12" x14ac:dyDescent="0.2">
      <c r="A268" t="s">
        <v>585</v>
      </c>
      <c r="B268">
        <v>2149</v>
      </c>
      <c r="C268">
        <v>1</v>
      </c>
      <c r="D268" s="115">
        <v>355106.8</v>
      </c>
      <c r="E268" s="115">
        <v>1183868.83</v>
      </c>
      <c r="F268" s="115">
        <v>345740.57</v>
      </c>
      <c r="G268" s="115">
        <v>1147888.5</v>
      </c>
      <c r="H268" s="115">
        <v>157171.43</v>
      </c>
      <c r="I268" s="115">
        <v>668723.54</v>
      </c>
      <c r="J268" s="115">
        <v>702194.04</v>
      </c>
      <c r="K268" s="115">
        <v>0</v>
      </c>
      <c r="L268" s="115">
        <v>0</v>
      </c>
    </row>
    <row r="269" spans="1:12" x14ac:dyDescent="0.2">
      <c r="A269" t="s">
        <v>585</v>
      </c>
      <c r="B269">
        <v>2155</v>
      </c>
      <c r="C269">
        <v>1</v>
      </c>
      <c r="D269" s="115">
        <v>510257.51</v>
      </c>
      <c r="E269" s="115">
        <v>647788.37</v>
      </c>
      <c r="F269" s="115">
        <v>0</v>
      </c>
      <c r="G269" s="115">
        <v>489480.66</v>
      </c>
      <c r="H269" s="115">
        <v>62337.13</v>
      </c>
      <c r="I269" s="115">
        <v>360752.91</v>
      </c>
      <c r="J269" s="115">
        <v>338334.09</v>
      </c>
      <c r="K269" s="115">
        <v>0</v>
      </c>
      <c r="L269" s="115">
        <v>0</v>
      </c>
    </row>
    <row r="270" spans="1:12" x14ac:dyDescent="0.2">
      <c r="A270" t="s">
        <v>585</v>
      </c>
      <c r="B270">
        <v>2159</v>
      </c>
      <c r="C270">
        <v>1</v>
      </c>
      <c r="D270" s="115">
        <v>764992.59</v>
      </c>
      <c r="E270" s="115">
        <v>361518.9</v>
      </c>
      <c r="F270" s="115">
        <v>0</v>
      </c>
      <c r="G270" s="115">
        <v>233855.55</v>
      </c>
      <c r="H270" s="115">
        <v>56353.23</v>
      </c>
      <c r="I270" s="115">
        <v>0</v>
      </c>
      <c r="J270" s="115">
        <v>249063.93</v>
      </c>
      <c r="K270" s="115">
        <v>0</v>
      </c>
      <c r="L270" s="115">
        <v>0</v>
      </c>
    </row>
    <row r="271" spans="1:12" x14ac:dyDescent="0.2">
      <c r="A271" t="s">
        <v>585</v>
      </c>
      <c r="B271">
        <v>2164</v>
      </c>
      <c r="C271">
        <v>1</v>
      </c>
      <c r="D271" s="115">
        <v>0</v>
      </c>
      <c r="E271" s="115">
        <v>950228.47</v>
      </c>
      <c r="F271" s="115">
        <v>0</v>
      </c>
      <c r="G271" s="115">
        <v>316916.71999999997</v>
      </c>
      <c r="H271" s="115">
        <v>80568.820000000007</v>
      </c>
      <c r="I271" s="115">
        <v>1556517.59</v>
      </c>
      <c r="J271" s="115">
        <v>1331542.18</v>
      </c>
      <c r="K271" s="115">
        <v>0</v>
      </c>
      <c r="L271" s="115">
        <v>0</v>
      </c>
    </row>
    <row r="272" spans="1:12" x14ac:dyDescent="0.2">
      <c r="A272" t="s">
        <v>585</v>
      </c>
      <c r="B272">
        <v>2165</v>
      </c>
      <c r="C272">
        <v>1</v>
      </c>
      <c r="D272" s="115">
        <v>0</v>
      </c>
      <c r="E272" s="115">
        <v>748143.66</v>
      </c>
      <c r="F272" s="115">
        <v>0</v>
      </c>
      <c r="G272" s="115">
        <v>596791.87</v>
      </c>
      <c r="H272" s="115">
        <v>67759.78</v>
      </c>
      <c r="I272" s="115">
        <v>298004.17</v>
      </c>
      <c r="J272" s="115">
        <v>972111.73</v>
      </c>
      <c r="K272" s="115">
        <v>0</v>
      </c>
      <c r="L272" s="115">
        <v>0</v>
      </c>
    </row>
    <row r="273" spans="1:12" x14ac:dyDescent="0.2">
      <c r="A273" t="s">
        <v>585</v>
      </c>
      <c r="B273">
        <v>2167</v>
      </c>
      <c r="C273">
        <v>1</v>
      </c>
      <c r="D273" s="115">
        <v>0</v>
      </c>
      <c r="E273" s="115">
        <v>489672.73</v>
      </c>
      <c r="F273" s="115">
        <v>0</v>
      </c>
      <c r="G273" s="115">
        <v>306819.02</v>
      </c>
      <c r="H273" s="115">
        <v>43261.86</v>
      </c>
      <c r="I273" s="115">
        <v>1709159.78</v>
      </c>
      <c r="J273" s="115">
        <v>83528.84</v>
      </c>
      <c r="K273" s="115">
        <v>0</v>
      </c>
      <c r="L273" s="115">
        <v>0</v>
      </c>
    </row>
    <row r="274" spans="1:12" x14ac:dyDescent="0.2">
      <c r="A274" t="s">
        <v>585</v>
      </c>
      <c r="B274">
        <v>2168</v>
      </c>
      <c r="C274">
        <v>1</v>
      </c>
      <c r="D274" s="115">
        <v>0</v>
      </c>
      <c r="E274" s="115">
        <v>672723.54</v>
      </c>
      <c r="F274" s="115">
        <v>0</v>
      </c>
      <c r="G274" s="115">
        <v>307468.53999999998</v>
      </c>
      <c r="H274" s="115">
        <v>128309.83</v>
      </c>
      <c r="I274" s="115">
        <v>685748.94</v>
      </c>
      <c r="J274" s="115">
        <v>607661.38</v>
      </c>
      <c r="K274" s="115">
        <v>0</v>
      </c>
      <c r="L274" s="115">
        <v>0</v>
      </c>
    </row>
    <row r="275" spans="1:12" x14ac:dyDescent="0.2">
      <c r="A275" t="s">
        <v>585</v>
      </c>
      <c r="B275">
        <v>2169</v>
      </c>
      <c r="C275">
        <v>1</v>
      </c>
      <c r="D275" s="115">
        <v>395537.24</v>
      </c>
      <c r="E275" s="115">
        <v>448382.61</v>
      </c>
      <c r="F275" s="115">
        <v>530000</v>
      </c>
      <c r="G275" s="115">
        <v>592352.13</v>
      </c>
      <c r="H275" s="115">
        <v>72984.28</v>
      </c>
      <c r="I275" s="115">
        <v>313240.82</v>
      </c>
      <c r="J275" s="115">
        <v>0</v>
      </c>
      <c r="K275" s="115">
        <v>0</v>
      </c>
      <c r="L275" s="115">
        <v>0</v>
      </c>
    </row>
    <row r="276" spans="1:12" x14ac:dyDescent="0.2">
      <c r="A276" t="s">
        <v>585</v>
      </c>
      <c r="B276">
        <v>2170</v>
      </c>
      <c r="C276">
        <v>1</v>
      </c>
      <c r="D276" s="115">
        <v>205041.32</v>
      </c>
      <c r="E276" s="115">
        <v>778624.78</v>
      </c>
      <c r="F276" s="115">
        <v>0</v>
      </c>
      <c r="G276" s="115">
        <v>829188.59</v>
      </c>
      <c r="H276" s="115">
        <v>90270.3</v>
      </c>
      <c r="I276" s="115">
        <v>0</v>
      </c>
      <c r="J276" s="115">
        <v>3950006.6</v>
      </c>
      <c r="K276" s="115">
        <v>0</v>
      </c>
      <c r="L276" s="115">
        <v>0.01</v>
      </c>
    </row>
    <row r="277" spans="1:12" x14ac:dyDescent="0.2">
      <c r="A277" t="s">
        <v>585</v>
      </c>
      <c r="B277">
        <v>2171</v>
      </c>
      <c r="C277">
        <v>1</v>
      </c>
      <c r="D277" s="115">
        <v>631406.22</v>
      </c>
      <c r="E277" s="115">
        <v>130352.57</v>
      </c>
      <c r="F277" s="115">
        <v>0</v>
      </c>
      <c r="G277" s="115">
        <v>249236.7</v>
      </c>
      <c r="H277" s="115">
        <v>37554.47</v>
      </c>
      <c r="I277" s="115">
        <v>386375.08</v>
      </c>
      <c r="J277" s="115">
        <v>46192.32</v>
      </c>
      <c r="K277" s="115">
        <v>0</v>
      </c>
      <c r="L277" s="115">
        <v>0</v>
      </c>
    </row>
    <row r="278" spans="1:12" x14ac:dyDescent="0.2">
      <c r="A278" t="s">
        <v>585</v>
      </c>
      <c r="B278">
        <v>2172</v>
      </c>
      <c r="C278">
        <v>1</v>
      </c>
      <c r="D278" s="115">
        <v>699368.99</v>
      </c>
      <c r="E278" s="115">
        <v>515100.74</v>
      </c>
      <c r="F278" s="115">
        <v>0</v>
      </c>
      <c r="G278" s="115">
        <v>482552.56</v>
      </c>
      <c r="H278" s="115">
        <v>96628.83</v>
      </c>
      <c r="I278" s="115">
        <v>509878.09</v>
      </c>
      <c r="J278" s="115">
        <v>1178481.02</v>
      </c>
      <c r="K278" s="115">
        <v>0</v>
      </c>
      <c r="L278" s="115">
        <v>0</v>
      </c>
    </row>
    <row r="279" spans="1:12" x14ac:dyDescent="0.2">
      <c r="A279" t="s">
        <v>585</v>
      </c>
      <c r="B279">
        <v>2174</v>
      </c>
      <c r="C279">
        <v>1</v>
      </c>
      <c r="D279" s="115">
        <v>0</v>
      </c>
      <c r="E279" s="115">
        <v>768296.59</v>
      </c>
      <c r="F279" s="115">
        <v>0</v>
      </c>
      <c r="G279" s="115">
        <v>584997.03</v>
      </c>
      <c r="H279" s="115">
        <v>118827.35</v>
      </c>
      <c r="I279" s="115">
        <v>267319.53000000003</v>
      </c>
      <c r="J279" s="115">
        <v>268826.90000000002</v>
      </c>
      <c r="K279" s="115">
        <v>0</v>
      </c>
      <c r="L279" s="115">
        <v>0</v>
      </c>
    </row>
    <row r="280" spans="1:12" x14ac:dyDescent="0.2">
      <c r="A280" t="s">
        <v>585</v>
      </c>
      <c r="B280">
        <v>2176</v>
      </c>
      <c r="C280">
        <v>1</v>
      </c>
      <c r="D280" s="115">
        <v>503796.47</v>
      </c>
      <c r="E280" s="115">
        <v>224071.53</v>
      </c>
      <c r="F280" s="115">
        <v>0</v>
      </c>
      <c r="G280" s="115">
        <v>298811.93</v>
      </c>
      <c r="H280" s="115">
        <v>53369.97</v>
      </c>
      <c r="I280" s="115">
        <v>1887521.38</v>
      </c>
      <c r="J280" s="115">
        <v>328544.06</v>
      </c>
      <c r="K280" s="115">
        <v>0</v>
      </c>
      <c r="L280" s="115">
        <v>0</v>
      </c>
    </row>
    <row r="281" spans="1:12" x14ac:dyDescent="0.2">
      <c r="A281" t="s">
        <v>585</v>
      </c>
      <c r="B281">
        <v>2180</v>
      </c>
      <c r="C281">
        <v>1</v>
      </c>
      <c r="D281" s="115">
        <v>942179.65</v>
      </c>
      <c r="E281" s="115">
        <v>435802.41</v>
      </c>
      <c r="F281" s="115">
        <v>0</v>
      </c>
      <c r="G281" s="115">
        <v>653324.14</v>
      </c>
      <c r="H281" s="115">
        <v>59506.05</v>
      </c>
      <c r="I281" s="115">
        <v>2365370</v>
      </c>
      <c r="J281" s="115">
        <v>837297.41</v>
      </c>
      <c r="K281" s="115">
        <v>0</v>
      </c>
      <c r="L281" s="115">
        <v>0</v>
      </c>
    </row>
    <row r="282" spans="1:12" x14ac:dyDescent="0.2">
      <c r="A282" t="s">
        <v>585</v>
      </c>
      <c r="B282">
        <v>2184</v>
      </c>
      <c r="C282">
        <v>1</v>
      </c>
      <c r="D282" s="115">
        <v>537056.26</v>
      </c>
      <c r="E282" s="115">
        <v>877552.26</v>
      </c>
      <c r="F282" s="115">
        <v>0</v>
      </c>
      <c r="G282" s="115">
        <v>776133.44</v>
      </c>
      <c r="H282" s="115">
        <v>85859.9</v>
      </c>
      <c r="I282" s="115">
        <v>1393598.03</v>
      </c>
      <c r="J282" s="115">
        <v>630582.88</v>
      </c>
      <c r="K282" s="115">
        <v>0</v>
      </c>
      <c r="L282" s="115">
        <v>0</v>
      </c>
    </row>
    <row r="283" spans="1:12" x14ac:dyDescent="0.2">
      <c r="A283" t="s">
        <v>585</v>
      </c>
      <c r="B283">
        <v>2190</v>
      </c>
      <c r="C283">
        <v>1</v>
      </c>
      <c r="D283" s="115">
        <v>861824.22</v>
      </c>
      <c r="E283" s="115">
        <v>406791.98</v>
      </c>
      <c r="F283" s="115">
        <v>0</v>
      </c>
      <c r="G283" s="115">
        <v>408682.35</v>
      </c>
      <c r="H283" s="115">
        <v>172695.37</v>
      </c>
      <c r="I283" s="115">
        <v>0</v>
      </c>
      <c r="J283" s="115">
        <v>771954.62</v>
      </c>
      <c r="K283" s="115">
        <v>0</v>
      </c>
      <c r="L283" s="115">
        <v>173954.16</v>
      </c>
    </row>
    <row r="284" spans="1:12" x14ac:dyDescent="0.2">
      <c r="A284" t="s">
        <v>585</v>
      </c>
      <c r="B284">
        <v>2198</v>
      </c>
      <c r="C284">
        <v>1</v>
      </c>
      <c r="D284" s="115">
        <v>296512.28000000003</v>
      </c>
      <c r="E284" s="115">
        <v>499968.97</v>
      </c>
      <c r="F284" s="115">
        <v>0</v>
      </c>
      <c r="G284" s="115">
        <v>252202.18</v>
      </c>
      <c r="H284" s="115">
        <v>74845.600000000006</v>
      </c>
      <c r="I284" s="115">
        <v>0</v>
      </c>
      <c r="J284" s="115">
        <v>521854.66</v>
      </c>
      <c r="K284" s="115">
        <v>0</v>
      </c>
      <c r="L284" s="115">
        <v>97924.99</v>
      </c>
    </row>
    <row r="285" spans="1:12" x14ac:dyDescent="0.2">
      <c r="A285" t="s">
        <v>585</v>
      </c>
      <c r="B285">
        <v>2215</v>
      </c>
      <c r="C285">
        <v>1</v>
      </c>
      <c r="D285" s="115">
        <v>277360.7</v>
      </c>
      <c r="E285" s="115">
        <v>124558.36</v>
      </c>
      <c r="F285" s="115">
        <v>0</v>
      </c>
      <c r="G285" s="115">
        <v>178329.56</v>
      </c>
      <c r="H285" s="115">
        <v>26455.119999999999</v>
      </c>
      <c r="I285" s="115">
        <v>0</v>
      </c>
      <c r="J285" s="115">
        <v>0</v>
      </c>
      <c r="K285" s="115">
        <v>0</v>
      </c>
      <c r="L285" s="115">
        <v>0</v>
      </c>
    </row>
    <row r="286" spans="1:12" x14ac:dyDescent="0.2">
      <c r="A286" t="s">
        <v>585</v>
      </c>
      <c r="B286">
        <v>2310</v>
      </c>
      <c r="C286">
        <v>1</v>
      </c>
      <c r="D286" s="115">
        <v>0</v>
      </c>
      <c r="E286" s="115">
        <v>932209.33</v>
      </c>
      <c r="F286" s="115">
        <v>0</v>
      </c>
      <c r="G286" s="115">
        <v>602359.62</v>
      </c>
      <c r="H286" s="115">
        <v>97493.68</v>
      </c>
      <c r="I286" s="115">
        <v>2618132.71</v>
      </c>
      <c r="J286" s="115">
        <v>0</v>
      </c>
      <c r="K286" s="115">
        <v>0</v>
      </c>
      <c r="L286" s="115">
        <v>0</v>
      </c>
    </row>
    <row r="287" spans="1:12" x14ac:dyDescent="0.2">
      <c r="A287" t="s">
        <v>585</v>
      </c>
      <c r="B287">
        <v>2311</v>
      </c>
      <c r="C287">
        <v>1</v>
      </c>
      <c r="D287" s="115">
        <v>222524.53</v>
      </c>
      <c r="E287" s="115">
        <v>524155.2</v>
      </c>
      <c r="F287" s="115">
        <v>0</v>
      </c>
      <c r="G287" s="115">
        <v>321095.08</v>
      </c>
      <c r="H287" s="115">
        <v>47691.87</v>
      </c>
      <c r="I287" s="115">
        <v>270064.59000000003</v>
      </c>
      <c r="J287" s="115">
        <v>575190</v>
      </c>
      <c r="K287" s="115">
        <v>0</v>
      </c>
      <c r="L287" s="115">
        <v>0</v>
      </c>
    </row>
    <row r="288" spans="1:12" x14ac:dyDescent="0.2">
      <c r="A288" t="s">
        <v>585</v>
      </c>
      <c r="B288">
        <v>2342</v>
      </c>
      <c r="C288">
        <v>1</v>
      </c>
      <c r="D288" s="115">
        <v>1166641.33</v>
      </c>
      <c r="E288" s="115">
        <v>469624.68</v>
      </c>
      <c r="F288" s="115">
        <v>300000</v>
      </c>
      <c r="G288" s="115">
        <v>368356.84</v>
      </c>
      <c r="H288" s="115">
        <v>70699.95</v>
      </c>
      <c r="I288" s="115">
        <v>0</v>
      </c>
      <c r="J288" s="115">
        <v>177102.06</v>
      </c>
      <c r="K288" s="115">
        <v>0</v>
      </c>
      <c r="L288" s="115">
        <v>0</v>
      </c>
    </row>
    <row r="289" spans="1:12" x14ac:dyDescent="0.2">
      <c r="A289" t="s">
        <v>585</v>
      </c>
      <c r="B289">
        <v>2358</v>
      </c>
      <c r="C289">
        <v>1</v>
      </c>
      <c r="D289" s="115">
        <v>527007.07999999996</v>
      </c>
      <c r="E289" s="115">
        <v>115211.77</v>
      </c>
      <c r="F289" s="115">
        <v>0</v>
      </c>
      <c r="G289" s="115">
        <v>155471.22</v>
      </c>
      <c r="H289" s="115">
        <v>22871.54</v>
      </c>
      <c r="I289" s="115">
        <v>116703.12</v>
      </c>
      <c r="J289" s="115">
        <v>138916.5</v>
      </c>
      <c r="K289" s="115">
        <v>0</v>
      </c>
      <c r="L289" s="115">
        <v>0</v>
      </c>
    </row>
    <row r="290" spans="1:12" x14ac:dyDescent="0.2">
      <c r="A290" t="s">
        <v>585</v>
      </c>
      <c r="B290">
        <v>2364</v>
      </c>
      <c r="C290">
        <v>1</v>
      </c>
      <c r="D290" s="115">
        <v>479990.68</v>
      </c>
      <c r="E290" s="115">
        <v>427793.5</v>
      </c>
      <c r="F290" s="115">
        <v>0</v>
      </c>
      <c r="G290" s="115">
        <v>431034</v>
      </c>
      <c r="H290" s="115">
        <v>58908.17</v>
      </c>
      <c r="I290" s="115">
        <v>1344448.03</v>
      </c>
      <c r="J290" s="115">
        <v>0</v>
      </c>
      <c r="K290" s="115">
        <v>0</v>
      </c>
      <c r="L290" s="115">
        <v>0</v>
      </c>
    </row>
    <row r="291" spans="1:12" x14ac:dyDescent="0.2">
      <c r="A291" t="s">
        <v>585</v>
      </c>
      <c r="B291">
        <v>2365</v>
      </c>
      <c r="C291">
        <v>1</v>
      </c>
      <c r="D291" s="115">
        <v>601036.57999999996</v>
      </c>
      <c r="E291" s="115">
        <v>457923.06</v>
      </c>
      <c r="F291" s="115">
        <v>0</v>
      </c>
      <c r="G291" s="115">
        <v>763116.29</v>
      </c>
      <c r="H291" s="115">
        <v>95656.49</v>
      </c>
      <c r="I291" s="115">
        <v>4519276.9800000004</v>
      </c>
      <c r="J291" s="115">
        <v>0</v>
      </c>
      <c r="K291" s="115">
        <v>0</v>
      </c>
      <c r="L291" s="115">
        <v>97326.85</v>
      </c>
    </row>
    <row r="292" spans="1:12" x14ac:dyDescent="0.2">
      <c r="A292" t="s">
        <v>585</v>
      </c>
      <c r="B292">
        <v>2396</v>
      </c>
      <c r="C292">
        <v>1</v>
      </c>
      <c r="D292" s="115">
        <v>474135.19</v>
      </c>
      <c r="E292" s="115">
        <v>722767.68</v>
      </c>
      <c r="F292" s="115">
        <v>0</v>
      </c>
      <c r="G292" s="115">
        <v>590913.44999999995</v>
      </c>
      <c r="H292" s="115">
        <v>148255.15</v>
      </c>
      <c r="I292" s="115">
        <v>1035704.48</v>
      </c>
      <c r="J292" s="115">
        <v>368672.92</v>
      </c>
      <c r="K292" s="115">
        <v>0</v>
      </c>
      <c r="L292" s="115">
        <v>0</v>
      </c>
    </row>
    <row r="293" spans="1:12" x14ac:dyDescent="0.2">
      <c r="A293" t="s">
        <v>585</v>
      </c>
      <c r="B293">
        <v>2397</v>
      </c>
      <c r="C293">
        <v>1</v>
      </c>
      <c r="D293" s="115">
        <v>286588.13</v>
      </c>
      <c r="E293" s="115">
        <v>823885.56</v>
      </c>
      <c r="F293" s="115">
        <v>0</v>
      </c>
      <c r="G293" s="115">
        <v>532902.92000000004</v>
      </c>
      <c r="H293" s="115">
        <v>98476.4</v>
      </c>
      <c r="I293" s="115">
        <v>3575258.83</v>
      </c>
      <c r="J293" s="115">
        <v>72718.720000000001</v>
      </c>
      <c r="K293" s="115">
        <v>0</v>
      </c>
      <c r="L293" s="115">
        <v>0</v>
      </c>
    </row>
    <row r="294" spans="1:12" x14ac:dyDescent="0.2">
      <c r="A294" t="s">
        <v>585</v>
      </c>
      <c r="B294">
        <v>2448</v>
      </c>
      <c r="C294">
        <v>1</v>
      </c>
      <c r="D294" s="115">
        <v>444104.55</v>
      </c>
      <c r="E294" s="115">
        <v>420395.27</v>
      </c>
      <c r="F294" s="115">
        <v>0</v>
      </c>
      <c r="G294" s="115">
        <v>446987.04</v>
      </c>
      <c r="H294" s="115">
        <v>68293.91</v>
      </c>
      <c r="I294" s="115">
        <v>0</v>
      </c>
      <c r="J294" s="115">
        <v>718894.97</v>
      </c>
      <c r="K294" s="115">
        <v>0</v>
      </c>
      <c r="L294" s="115">
        <v>0</v>
      </c>
    </row>
    <row r="295" spans="1:12" x14ac:dyDescent="0.2">
      <c r="A295" t="s">
        <v>585</v>
      </c>
      <c r="B295">
        <v>2534</v>
      </c>
      <c r="C295">
        <v>1</v>
      </c>
      <c r="D295" s="115">
        <v>410349.73</v>
      </c>
      <c r="E295" s="115">
        <v>494139.25</v>
      </c>
      <c r="F295" s="115">
        <v>0</v>
      </c>
      <c r="G295" s="115">
        <v>488830.4</v>
      </c>
      <c r="H295" s="115">
        <v>70928.070000000007</v>
      </c>
      <c r="I295" s="115">
        <v>2563194.7799999998</v>
      </c>
      <c r="J295" s="115">
        <v>0</v>
      </c>
      <c r="K295" s="115">
        <v>0</v>
      </c>
      <c r="L295" s="115">
        <v>0</v>
      </c>
    </row>
    <row r="296" spans="1:12" x14ac:dyDescent="0.2">
      <c r="A296" t="s">
        <v>585</v>
      </c>
      <c r="B296">
        <v>2536</v>
      </c>
      <c r="C296">
        <v>1</v>
      </c>
      <c r="D296" s="115">
        <v>959658.61</v>
      </c>
      <c r="E296" s="115">
        <v>174162.42</v>
      </c>
      <c r="F296" s="115">
        <v>0</v>
      </c>
      <c r="G296" s="115">
        <v>309238.33</v>
      </c>
      <c r="H296" s="115">
        <v>33097.67</v>
      </c>
      <c r="I296" s="115">
        <v>460746.38</v>
      </c>
      <c r="J296" s="115">
        <v>0</v>
      </c>
      <c r="K296" s="115">
        <v>0</v>
      </c>
      <c r="L296" s="115">
        <v>0</v>
      </c>
    </row>
    <row r="297" spans="1:12" x14ac:dyDescent="0.2">
      <c r="A297" t="s">
        <v>585</v>
      </c>
      <c r="B297">
        <v>2580</v>
      </c>
      <c r="C297">
        <v>1</v>
      </c>
      <c r="D297" s="115">
        <v>0</v>
      </c>
      <c r="E297" s="115">
        <v>576465.13</v>
      </c>
      <c r="F297" s="115">
        <v>0</v>
      </c>
      <c r="G297" s="115">
        <v>363790.88</v>
      </c>
      <c r="H297" s="115">
        <v>50958.86</v>
      </c>
      <c r="I297" s="115">
        <v>1696755.69</v>
      </c>
      <c r="J297" s="115">
        <v>493080.96</v>
      </c>
      <c r="K297" s="115">
        <v>0</v>
      </c>
      <c r="L297" s="115">
        <v>0</v>
      </c>
    </row>
    <row r="298" spans="1:12" x14ac:dyDescent="0.2">
      <c r="A298" t="s">
        <v>585</v>
      </c>
      <c r="B298">
        <v>2609</v>
      </c>
      <c r="C298">
        <v>1</v>
      </c>
      <c r="D298" s="115">
        <v>310001.45</v>
      </c>
      <c r="E298" s="115">
        <v>323530.95</v>
      </c>
      <c r="F298" s="115">
        <v>0</v>
      </c>
      <c r="G298" s="115">
        <v>43549.95</v>
      </c>
      <c r="H298" s="115">
        <v>41669.32</v>
      </c>
      <c r="I298" s="115">
        <v>547884.88</v>
      </c>
      <c r="J298" s="115">
        <v>350847.43</v>
      </c>
      <c r="K298" s="115">
        <v>0</v>
      </c>
      <c r="L298" s="115">
        <v>0</v>
      </c>
    </row>
    <row r="299" spans="1:12" x14ac:dyDescent="0.2">
      <c r="A299" t="s">
        <v>585</v>
      </c>
      <c r="B299">
        <v>2683</v>
      </c>
      <c r="C299">
        <v>1</v>
      </c>
      <c r="D299" s="115">
        <v>259580.21</v>
      </c>
      <c r="E299" s="115">
        <v>126588.82</v>
      </c>
      <c r="F299" s="115">
        <v>0</v>
      </c>
      <c r="G299" s="115">
        <v>196975.9</v>
      </c>
      <c r="H299" s="115">
        <v>24565.3</v>
      </c>
      <c r="I299" s="115">
        <v>0</v>
      </c>
      <c r="J299" s="115">
        <v>79057.570000000007</v>
      </c>
      <c r="K299" s="115">
        <v>0</v>
      </c>
      <c r="L299" s="115">
        <v>0</v>
      </c>
    </row>
    <row r="300" spans="1:12" x14ac:dyDescent="0.2">
      <c r="A300" t="s">
        <v>585</v>
      </c>
      <c r="B300">
        <v>2687</v>
      </c>
      <c r="C300">
        <v>1</v>
      </c>
      <c r="D300" s="115">
        <v>862311.96</v>
      </c>
      <c r="E300" s="115">
        <v>1169547.58</v>
      </c>
      <c r="F300" s="115">
        <v>0</v>
      </c>
      <c r="G300" s="115">
        <v>791656.98</v>
      </c>
      <c r="H300" s="115">
        <v>124484.11</v>
      </c>
      <c r="I300" s="115">
        <v>2949596.94</v>
      </c>
      <c r="J300" s="115">
        <v>140942.38</v>
      </c>
      <c r="K300" s="115">
        <v>0</v>
      </c>
      <c r="L300" s="115">
        <v>0</v>
      </c>
    </row>
    <row r="301" spans="1:12" x14ac:dyDescent="0.2">
      <c r="A301" t="s">
        <v>585</v>
      </c>
      <c r="B301">
        <v>2689</v>
      </c>
      <c r="C301">
        <v>1</v>
      </c>
      <c r="D301" s="115">
        <v>354622.1</v>
      </c>
      <c r="E301" s="115">
        <v>579692.86</v>
      </c>
      <c r="F301" s="115">
        <v>0</v>
      </c>
      <c r="G301" s="115">
        <v>648044.75</v>
      </c>
      <c r="H301" s="115">
        <v>114750.9</v>
      </c>
      <c r="I301" s="115">
        <v>2177103.6</v>
      </c>
      <c r="J301" s="115">
        <v>51037.98</v>
      </c>
      <c r="K301" s="115">
        <v>0</v>
      </c>
      <c r="L301" s="115">
        <v>0</v>
      </c>
    </row>
    <row r="302" spans="1:12" x14ac:dyDescent="0.2">
      <c r="A302" t="s">
        <v>585</v>
      </c>
      <c r="B302">
        <v>2711</v>
      </c>
      <c r="C302">
        <v>1</v>
      </c>
      <c r="D302" s="115">
        <v>0</v>
      </c>
      <c r="E302" s="115">
        <v>767937.52</v>
      </c>
      <c r="F302" s="115">
        <v>0</v>
      </c>
      <c r="G302" s="115">
        <v>0</v>
      </c>
      <c r="H302" s="115">
        <v>0</v>
      </c>
      <c r="I302" s="115">
        <v>1062111.2</v>
      </c>
      <c r="J302" s="115">
        <v>79585.070000000007</v>
      </c>
      <c r="K302" s="115">
        <v>0</v>
      </c>
      <c r="L302" s="115">
        <v>665313.46</v>
      </c>
    </row>
    <row r="303" spans="1:12" x14ac:dyDescent="0.2">
      <c r="A303" t="s">
        <v>585</v>
      </c>
      <c r="B303">
        <v>2752</v>
      </c>
      <c r="C303">
        <v>1</v>
      </c>
      <c r="D303" s="115">
        <v>616471.82999999996</v>
      </c>
      <c r="E303" s="115">
        <v>1634353.44</v>
      </c>
      <c r="F303" s="115">
        <v>0</v>
      </c>
      <c r="G303" s="115">
        <v>1661715.27</v>
      </c>
      <c r="H303" s="115">
        <v>127314.47</v>
      </c>
      <c r="I303" s="115">
        <v>1600647.14</v>
      </c>
      <c r="J303" s="115">
        <v>861560.31999999995</v>
      </c>
      <c r="K303" s="115">
        <v>0</v>
      </c>
      <c r="L303" s="115">
        <v>0</v>
      </c>
    </row>
    <row r="304" spans="1:12" x14ac:dyDescent="0.2">
      <c r="A304" t="s">
        <v>585</v>
      </c>
      <c r="B304">
        <v>2753</v>
      </c>
      <c r="C304">
        <v>1</v>
      </c>
      <c r="D304" s="115">
        <v>417289.54</v>
      </c>
      <c r="E304" s="115">
        <v>690074.55</v>
      </c>
      <c r="F304" s="115">
        <v>0</v>
      </c>
      <c r="G304" s="115">
        <v>289734.44</v>
      </c>
      <c r="H304" s="115">
        <v>0</v>
      </c>
      <c r="I304" s="115">
        <v>700682.25</v>
      </c>
      <c r="J304" s="115">
        <v>281118.23</v>
      </c>
      <c r="K304" s="115">
        <v>0</v>
      </c>
      <c r="L304" s="115">
        <v>0</v>
      </c>
    </row>
    <row r="305" spans="1:12" x14ac:dyDescent="0.2">
      <c r="A305" t="s">
        <v>585</v>
      </c>
      <c r="B305">
        <v>2754</v>
      </c>
      <c r="C305">
        <v>1</v>
      </c>
      <c r="D305" s="115">
        <v>423566.09</v>
      </c>
      <c r="E305" s="115">
        <v>278644.27</v>
      </c>
      <c r="F305" s="115">
        <v>0</v>
      </c>
      <c r="G305" s="115">
        <v>381116.93</v>
      </c>
      <c r="H305" s="115">
        <v>40371.839999999997</v>
      </c>
      <c r="I305" s="115">
        <v>591120.5</v>
      </c>
      <c r="J305" s="115">
        <v>167374.19</v>
      </c>
      <c r="K305" s="115">
        <v>0</v>
      </c>
      <c r="L305" s="115">
        <v>0</v>
      </c>
    </row>
    <row r="306" spans="1:12" x14ac:dyDescent="0.2">
      <c r="A306" t="s">
        <v>585</v>
      </c>
      <c r="B306">
        <v>2769</v>
      </c>
      <c r="C306">
        <v>1</v>
      </c>
      <c r="D306" s="115">
        <v>259868.81</v>
      </c>
      <c r="E306" s="115">
        <v>704193.18</v>
      </c>
      <c r="F306" s="115">
        <v>0</v>
      </c>
      <c r="G306" s="115">
        <v>539267.46</v>
      </c>
      <c r="H306" s="115">
        <v>109943.53</v>
      </c>
      <c r="I306" s="115">
        <v>2893059.26</v>
      </c>
      <c r="J306" s="115">
        <v>207364.47</v>
      </c>
      <c r="K306" s="115">
        <v>0</v>
      </c>
      <c r="L306" s="115">
        <v>100220.83</v>
      </c>
    </row>
    <row r="307" spans="1:12" x14ac:dyDescent="0.2">
      <c r="A307" t="s">
        <v>585</v>
      </c>
      <c r="B307">
        <v>2805</v>
      </c>
      <c r="C307">
        <v>1</v>
      </c>
      <c r="D307" s="115">
        <v>1874843.6</v>
      </c>
      <c r="E307" s="115">
        <v>1063748.77</v>
      </c>
      <c r="F307" s="115">
        <v>0</v>
      </c>
      <c r="G307" s="115">
        <v>816658.15</v>
      </c>
      <c r="H307" s="115">
        <v>186135.98</v>
      </c>
      <c r="I307" s="115">
        <v>1506110.51</v>
      </c>
      <c r="J307" s="115">
        <v>1327967.8400000001</v>
      </c>
      <c r="K307" s="115">
        <v>0</v>
      </c>
      <c r="L307" s="115">
        <v>0</v>
      </c>
    </row>
    <row r="308" spans="1:12" x14ac:dyDescent="0.2">
      <c r="A308" t="s">
        <v>585</v>
      </c>
      <c r="B308">
        <v>2835</v>
      </c>
      <c r="C308">
        <v>1</v>
      </c>
      <c r="D308" s="115">
        <v>950784.94</v>
      </c>
      <c r="E308" s="115">
        <v>454552.77</v>
      </c>
      <c r="F308" s="115">
        <v>0</v>
      </c>
      <c r="G308" s="115">
        <v>470206.37</v>
      </c>
      <c r="H308" s="115">
        <v>56093.760000000002</v>
      </c>
      <c r="I308" s="115">
        <v>0</v>
      </c>
      <c r="J308" s="115">
        <v>608819.35</v>
      </c>
      <c r="K308" s="115">
        <v>0</v>
      </c>
      <c r="L308" s="115">
        <v>0</v>
      </c>
    </row>
    <row r="309" spans="1:12" x14ac:dyDescent="0.2">
      <c r="A309" t="s">
        <v>585</v>
      </c>
      <c r="B309">
        <v>2853</v>
      </c>
      <c r="C309">
        <v>1</v>
      </c>
      <c r="D309" s="115">
        <v>352291.57</v>
      </c>
      <c r="E309" s="115">
        <v>423874.03</v>
      </c>
      <c r="F309" s="115">
        <v>0</v>
      </c>
      <c r="G309" s="115">
        <v>574237.84</v>
      </c>
      <c r="H309" s="115">
        <v>111794.82</v>
      </c>
      <c r="I309" s="115">
        <v>3364082.15</v>
      </c>
      <c r="J309" s="115">
        <v>1518543.23</v>
      </c>
      <c r="K309" s="115">
        <v>0</v>
      </c>
      <c r="L309" s="115">
        <v>0</v>
      </c>
    </row>
    <row r="310" spans="1:12" x14ac:dyDescent="0.2">
      <c r="A310" t="s">
        <v>585</v>
      </c>
      <c r="B310">
        <v>2856</v>
      </c>
      <c r="C310">
        <v>1</v>
      </c>
      <c r="D310" s="115">
        <v>444889.09</v>
      </c>
      <c r="E310" s="115">
        <v>161079.23000000001</v>
      </c>
      <c r="F310" s="115">
        <v>0</v>
      </c>
      <c r="G310" s="115">
        <v>189310.48</v>
      </c>
      <c r="H310" s="115">
        <v>45080.800000000003</v>
      </c>
      <c r="I310" s="115">
        <v>0</v>
      </c>
      <c r="J310" s="115">
        <v>240196.65</v>
      </c>
      <c r="K310" s="115">
        <v>0</v>
      </c>
      <c r="L310" s="115">
        <v>0</v>
      </c>
    </row>
    <row r="311" spans="1:12" x14ac:dyDescent="0.2">
      <c r="A311" t="s">
        <v>585</v>
      </c>
      <c r="B311">
        <v>2859</v>
      </c>
      <c r="C311">
        <v>1</v>
      </c>
      <c r="D311" s="115">
        <v>867920.26</v>
      </c>
      <c r="E311" s="115">
        <v>1244899.0900000001</v>
      </c>
      <c r="F311" s="115">
        <v>0</v>
      </c>
      <c r="G311" s="115">
        <v>828283.16</v>
      </c>
      <c r="H311" s="115">
        <v>133589.64000000001</v>
      </c>
      <c r="I311" s="115">
        <v>1387301.97</v>
      </c>
      <c r="J311" s="115">
        <v>145818.6</v>
      </c>
      <c r="K311" s="115">
        <v>0</v>
      </c>
      <c r="L311" s="115">
        <v>0</v>
      </c>
    </row>
    <row r="312" spans="1:12" x14ac:dyDescent="0.2">
      <c r="A312" t="s">
        <v>585</v>
      </c>
      <c r="B312">
        <v>2860</v>
      </c>
      <c r="C312">
        <v>1</v>
      </c>
      <c r="D312" s="115">
        <v>845581.16</v>
      </c>
      <c r="E312" s="115">
        <v>718491.14</v>
      </c>
      <c r="F312" s="115">
        <v>0</v>
      </c>
      <c r="G312" s="115">
        <v>1163978.45</v>
      </c>
      <c r="H312" s="115">
        <v>127345.36</v>
      </c>
      <c r="I312" s="115">
        <v>0</v>
      </c>
      <c r="J312" s="115">
        <v>583497.67000000004</v>
      </c>
      <c r="K312" s="115">
        <v>0</v>
      </c>
      <c r="L312" s="115">
        <v>0</v>
      </c>
    </row>
    <row r="313" spans="1:12" x14ac:dyDescent="0.2">
      <c r="A313" t="s">
        <v>585</v>
      </c>
      <c r="B313">
        <v>2884</v>
      </c>
      <c r="C313">
        <v>1</v>
      </c>
      <c r="D313" s="115">
        <v>234371.14</v>
      </c>
      <c r="E313" s="115">
        <v>248574.87</v>
      </c>
      <c r="F313" s="115">
        <v>0</v>
      </c>
      <c r="G313" s="115">
        <v>361735.4</v>
      </c>
      <c r="H313" s="115">
        <v>66853.11</v>
      </c>
      <c r="I313" s="115">
        <v>2356082</v>
      </c>
      <c r="J313" s="115">
        <v>0</v>
      </c>
      <c r="K313" s="115">
        <v>0</v>
      </c>
      <c r="L313" s="115">
        <v>0</v>
      </c>
    </row>
    <row r="314" spans="1:12" x14ac:dyDescent="0.2">
      <c r="A314" t="s">
        <v>585</v>
      </c>
      <c r="B314">
        <v>2886</v>
      </c>
      <c r="C314">
        <v>1</v>
      </c>
      <c r="D314" s="115">
        <v>807825.41</v>
      </c>
      <c r="E314" s="115">
        <v>197741.87</v>
      </c>
      <c r="F314" s="115">
        <v>0</v>
      </c>
      <c r="G314" s="115">
        <v>282752.02</v>
      </c>
      <c r="H314" s="115">
        <v>15184.42</v>
      </c>
      <c r="I314" s="115">
        <v>0</v>
      </c>
      <c r="J314" s="115">
        <v>0</v>
      </c>
      <c r="K314" s="115">
        <v>0</v>
      </c>
      <c r="L314" s="115">
        <v>0</v>
      </c>
    </row>
    <row r="315" spans="1:12" x14ac:dyDescent="0.2">
      <c r="A315" t="s">
        <v>585</v>
      </c>
      <c r="B315">
        <v>2888</v>
      </c>
      <c r="C315">
        <v>1</v>
      </c>
      <c r="D315" s="115">
        <v>255166.89</v>
      </c>
      <c r="E315" s="115">
        <v>235043.76</v>
      </c>
      <c r="F315" s="115">
        <v>249925.47</v>
      </c>
      <c r="G315" s="115">
        <v>284130.89</v>
      </c>
      <c r="H315" s="115">
        <v>43682.09</v>
      </c>
      <c r="I315" s="115">
        <v>1979250</v>
      </c>
      <c r="J315" s="115">
        <v>276045</v>
      </c>
      <c r="K315" s="115">
        <v>0</v>
      </c>
      <c r="L315" s="115">
        <v>0</v>
      </c>
    </row>
    <row r="316" spans="1:12" x14ac:dyDescent="0.2">
      <c r="A316" t="s">
        <v>585</v>
      </c>
      <c r="B316">
        <v>2889</v>
      </c>
      <c r="C316">
        <v>1</v>
      </c>
      <c r="D316" s="115">
        <v>152179.07</v>
      </c>
      <c r="E316" s="115">
        <v>659993.51</v>
      </c>
      <c r="F316" s="115">
        <v>0</v>
      </c>
      <c r="G316" s="115">
        <v>652061.71</v>
      </c>
      <c r="H316" s="115">
        <v>87183.09</v>
      </c>
      <c r="I316" s="115">
        <v>1890511.43</v>
      </c>
      <c r="J316" s="115">
        <v>0</v>
      </c>
      <c r="K316" s="115">
        <v>0</v>
      </c>
      <c r="L316" s="115">
        <v>0</v>
      </c>
    </row>
    <row r="317" spans="1:12" x14ac:dyDescent="0.2">
      <c r="A317" t="s">
        <v>585</v>
      </c>
      <c r="B317">
        <v>2890</v>
      </c>
      <c r="C317">
        <v>1</v>
      </c>
      <c r="D317" s="115">
        <v>791690.81</v>
      </c>
      <c r="E317" s="115">
        <v>204206.11</v>
      </c>
      <c r="F317" s="115">
        <v>0</v>
      </c>
      <c r="G317" s="115">
        <v>717789.3</v>
      </c>
      <c r="H317" s="115">
        <v>66079.009999999995</v>
      </c>
      <c r="I317" s="115">
        <v>300967.59999999998</v>
      </c>
      <c r="J317" s="115">
        <v>529591.03</v>
      </c>
      <c r="K317" s="115">
        <v>0</v>
      </c>
      <c r="L317" s="115">
        <v>0</v>
      </c>
    </row>
    <row r="318" spans="1:12" x14ac:dyDescent="0.2">
      <c r="A318" t="s">
        <v>585</v>
      </c>
      <c r="B318">
        <v>2895</v>
      </c>
      <c r="C318">
        <v>1</v>
      </c>
      <c r="D318" s="115">
        <v>567007.05000000005</v>
      </c>
      <c r="E318" s="115">
        <v>932288.09</v>
      </c>
      <c r="F318" s="115">
        <v>0</v>
      </c>
      <c r="G318" s="115">
        <v>865805.52</v>
      </c>
      <c r="H318" s="115">
        <v>118022.31</v>
      </c>
      <c r="I318" s="115">
        <v>2372524.4900000002</v>
      </c>
      <c r="J318" s="115">
        <v>0</v>
      </c>
      <c r="K318" s="115">
        <v>0</v>
      </c>
      <c r="L318" s="115">
        <v>0</v>
      </c>
    </row>
    <row r="319" spans="1:12" x14ac:dyDescent="0.2">
      <c r="A319" t="s">
        <v>585</v>
      </c>
      <c r="B319">
        <v>2897</v>
      </c>
      <c r="C319">
        <v>1</v>
      </c>
      <c r="D319" s="115">
        <v>445378.43</v>
      </c>
      <c r="E319" s="115">
        <v>779154.7</v>
      </c>
      <c r="F319" s="115">
        <v>0</v>
      </c>
      <c r="G319" s="115">
        <v>978402.66</v>
      </c>
      <c r="H319" s="115">
        <v>102744.57</v>
      </c>
      <c r="I319" s="115">
        <v>3735267</v>
      </c>
      <c r="J319" s="115">
        <v>340725</v>
      </c>
      <c r="K319" s="115">
        <v>0</v>
      </c>
      <c r="L319" s="115">
        <v>0</v>
      </c>
    </row>
    <row r="320" spans="1:12" x14ac:dyDescent="0.2">
      <c r="A320" t="s">
        <v>585</v>
      </c>
      <c r="B320">
        <v>2898</v>
      </c>
      <c r="C320">
        <v>1</v>
      </c>
      <c r="D320" s="115">
        <v>404725.31</v>
      </c>
      <c r="E320" s="115">
        <v>241777.84</v>
      </c>
      <c r="F320" s="115">
        <v>0</v>
      </c>
      <c r="G320" s="115">
        <v>384083.02</v>
      </c>
      <c r="H320" s="115">
        <v>39295.11</v>
      </c>
      <c r="I320" s="115">
        <v>0</v>
      </c>
      <c r="J320" s="115">
        <v>0</v>
      </c>
      <c r="K320" s="115">
        <v>0</v>
      </c>
      <c r="L320" s="115">
        <v>0</v>
      </c>
    </row>
    <row r="321" spans="1:12" x14ac:dyDescent="0.2">
      <c r="A321" t="s">
        <v>585</v>
      </c>
      <c r="B321">
        <v>2899</v>
      </c>
      <c r="C321">
        <v>1</v>
      </c>
      <c r="D321" s="115">
        <v>0</v>
      </c>
      <c r="E321" s="115">
        <v>1182854.8700000001</v>
      </c>
      <c r="F321" s="115">
        <v>0</v>
      </c>
      <c r="G321" s="115">
        <v>772363.7</v>
      </c>
      <c r="H321" s="115">
        <v>130512.84</v>
      </c>
      <c r="I321" s="115">
        <v>885184.42</v>
      </c>
      <c r="J321" s="115">
        <v>364795.87</v>
      </c>
      <c r="K321" s="115">
        <v>0</v>
      </c>
      <c r="L321" s="115">
        <v>0</v>
      </c>
    </row>
    <row r="322" spans="1:12" x14ac:dyDescent="0.2">
      <c r="A322" t="s">
        <v>585</v>
      </c>
      <c r="B322">
        <v>2902</v>
      </c>
      <c r="C322">
        <v>1</v>
      </c>
      <c r="D322" s="115">
        <v>0</v>
      </c>
      <c r="E322" s="115">
        <v>410589.28</v>
      </c>
      <c r="F322" s="115">
        <v>0</v>
      </c>
      <c r="G322" s="115">
        <v>116670.13</v>
      </c>
      <c r="H322" s="115">
        <v>52981.51</v>
      </c>
      <c r="I322" s="115">
        <v>2321022.63</v>
      </c>
      <c r="J322" s="115">
        <v>104440.19</v>
      </c>
      <c r="K322" s="115">
        <v>0</v>
      </c>
      <c r="L322" s="115">
        <v>0</v>
      </c>
    </row>
    <row r="323" spans="1:12" x14ac:dyDescent="0.2">
      <c r="A323" t="s">
        <v>585</v>
      </c>
      <c r="B323">
        <v>2903</v>
      </c>
      <c r="C323">
        <v>1</v>
      </c>
      <c r="D323" s="115">
        <v>255295.43</v>
      </c>
      <c r="E323" s="115">
        <v>304610.51</v>
      </c>
      <c r="F323" s="115">
        <v>0</v>
      </c>
      <c r="G323" s="115">
        <v>368141.23</v>
      </c>
      <c r="H323" s="115">
        <v>49557.84</v>
      </c>
      <c r="I323" s="115">
        <v>141341.89000000001</v>
      </c>
      <c r="J323" s="115">
        <v>101797.91</v>
      </c>
      <c r="K323" s="115">
        <v>0</v>
      </c>
      <c r="L323" s="115">
        <v>0</v>
      </c>
    </row>
    <row r="324" spans="1:12" x14ac:dyDescent="0.2">
      <c r="A324" t="s">
        <v>585</v>
      </c>
      <c r="B324">
        <v>2904</v>
      </c>
      <c r="C324">
        <v>1</v>
      </c>
      <c r="D324" s="115">
        <v>397080.27</v>
      </c>
      <c r="E324" s="115">
        <v>445736.82</v>
      </c>
      <c r="F324" s="115">
        <v>0</v>
      </c>
      <c r="G324" s="115">
        <v>577273.92000000004</v>
      </c>
      <c r="H324" s="115">
        <v>85344.28</v>
      </c>
      <c r="I324" s="115">
        <v>694822.42</v>
      </c>
      <c r="J324" s="115">
        <v>1361975</v>
      </c>
      <c r="K324" s="115">
        <v>0</v>
      </c>
      <c r="L324" s="115">
        <v>0</v>
      </c>
    </row>
    <row r="325" spans="1:12" x14ac:dyDescent="0.2">
      <c r="A325" t="s">
        <v>585</v>
      </c>
      <c r="B325">
        <v>2905</v>
      </c>
      <c r="C325">
        <v>1</v>
      </c>
      <c r="D325" s="115">
        <v>5841.96</v>
      </c>
      <c r="E325" s="115">
        <v>1564277.07</v>
      </c>
      <c r="F325" s="115">
        <v>0</v>
      </c>
      <c r="G325" s="115">
        <v>1392846.4</v>
      </c>
      <c r="H325" s="115">
        <v>127816.39</v>
      </c>
      <c r="I325" s="115">
        <v>4112792.8</v>
      </c>
      <c r="J325" s="115">
        <v>446736.24</v>
      </c>
      <c r="K325" s="115">
        <v>0</v>
      </c>
      <c r="L325" s="115">
        <v>0</v>
      </c>
    </row>
    <row r="326" spans="1:12" x14ac:dyDescent="0.2">
      <c r="A326" t="s">
        <v>585</v>
      </c>
      <c r="B326">
        <v>2906</v>
      </c>
      <c r="C326">
        <v>1</v>
      </c>
      <c r="D326" s="115">
        <v>282847.98</v>
      </c>
      <c r="E326" s="115">
        <v>229370.42</v>
      </c>
      <c r="F326" s="115">
        <v>0</v>
      </c>
      <c r="G326" s="115">
        <v>273145.15999999997</v>
      </c>
      <c r="H326" s="115">
        <v>56777.72</v>
      </c>
      <c r="I326" s="115">
        <v>1173673.01</v>
      </c>
      <c r="J326" s="115">
        <v>102306.23</v>
      </c>
      <c r="K326" s="115">
        <v>0</v>
      </c>
      <c r="L326" s="115">
        <v>0</v>
      </c>
    </row>
    <row r="327" spans="1:12" x14ac:dyDescent="0.2">
      <c r="A327" t="s">
        <v>585</v>
      </c>
      <c r="B327">
        <v>2907</v>
      </c>
      <c r="C327">
        <v>1</v>
      </c>
      <c r="D327" s="115">
        <v>418178.48</v>
      </c>
      <c r="E327" s="115">
        <v>330039.86</v>
      </c>
      <c r="F327" s="115">
        <v>0</v>
      </c>
      <c r="G327" s="115">
        <v>248831.08</v>
      </c>
      <c r="H327" s="115">
        <v>29815.91</v>
      </c>
      <c r="I327" s="115">
        <v>2599521.59</v>
      </c>
      <c r="J327" s="115">
        <v>54197.02</v>
      </c>
      <c r="K327" s="115">
        <v>0</v>
      </c>
      <c r="L327" s="115">
        <v>0</v>
      </c>
    </row>
    <row r="328" spans="1:12" x14ac:dyDescent="0.2">
      <c r="A328" t="s">
        <v>585</v>
      </c>
      <c r="B328">
        <v>2908</v>
      </c>
      <c r="C328">
        <v>1</v>
      </c>
      <c r="D328" s="115">
        <v>292755.61</v>
      </c>
      <c r="E328" s="115">
        <v>461642.98</v>
      </c>
      <c r="F328" s="115">
        <v>0</v>
      </c>
      <c r="G328" s="115">
        <v>304192.08</v>
      </c>
      <c r="H328" s="115">
        <v>40015.06</v>
      </c>
      <c r="I328" s="115">
        <v>1051103</v>
      </c>
      <c r="J328" s="115">
        <v>870466.98</v>
      </c>
      <c r="K328" s="115">
        <v>0</v>
      </c>
      <c r="L328" s="115">
        <v>0</v>
      </c>
    </row>
    <row r="329" spans="1:12" x14ac:dyDescent="0.2">
      <c r="A329" t="s">
        <v>585</v>
      </c>
      <c r="B329">
        <v>2909</v>
      </c>
      <c r="C329">
        <v>1</v>
      </c>
      <c r="D329" s="115">
        <v>350881.77</v>
      </c>
      <c r="E329" s="115">
        <v>1432507.25</v>
      </c>
      <c r="F329" s="115">
        <v>0</v>
      </c>
      <c r="G329" s="115">
        <v>0</v>
      </c>
      <c r="H329" s="115">
        <v>0</v>
      </c>
      <c r="I329" s="115">
        <v>2267598.37</v>
      </c>
      <c r="J329" s="115">
        <v>0</v>
      </c>
      <c r="K329" s="115">
        <v>0</v>
      </c>
      <c r="L329" s="115">
        <v>696716.1</v>
      </c>
    </row>
    <row r="330" spans="1:12" x14ac:dyDescent="0.2">
      <c r="A330" t="s">
        <v>585</v>
      </c>
      <c r="B330">
        <v>2910</v>
      </c>
      <c r="C330">
        <v>1</v>
      </c>
      <c r="D330" s="115">
        <v>130655.09</v>
      </c>
      <c r="E330" s="115">
        <v>360932.09</v>
      </c>
      <c r="F330" s="115">
        <v>0</v>
      </c>
      <c r="G330" s="115">
        <v>424121.82</v>
      </c>
      <c r="H330" s="115">
        <v>72125.34</v>
      </c>
      <c r="I330" s="115">
        <v>927347.97</v>
      </c>
      <c r="J330" s="115">
        <v>32365.02</v>
      </c>
      <c r="K330" s="115">
        <v>0</v>
      </c>
      <c r="L330" s="115">
        <v>0</v>
      </c>
    </row>
    <row r="331" spans="1:12" x14ac:dyDescent="0.2">
      <c r="A331" t="s">
        <v>584</v>
      </c>
      <c r="B331">
        <v>670</v>
      </c>
      <c r="C331">
        <v>1</v>
      </c>
      <c r="D331" s="115">
        <v>0</v>
      </c>
      <c r="E331" s="115">
        <v>0</v>
      </c>
      <c r="F331" s="115">
        <v>0</v>
      </c>
      <c r="G331" s="115">
        <v>0</v>
      </c>
      <c r="H331" s="115">
        <v>0</v>
      </c>
      <c r="I331" s="115">
        <v>0</v>
      </c>
      <c r="J331" s="115">
        <v>0</v>
      </c>
      <c r="K331" s="115">
        <v>0</v>
      </c>
      <c r="L331" s="115">
        <v>0</v>
      </c>
    </row>
    <row r="332" spans="1:12" x14ac:dyDescent="0.2">
      <c r="A332" t="s">
        <v>584</v>
      </c>
      <c r="B332">
        <v>671</v>
      </c>
      <c r="C332">
        <v>1</v>
      </c>
      <c r="D332" s="115">
        <v>286938.11</v>
      </c>
      <c r="E332" s="115">
        <v>210516.79</v>
      </c>
      <c r="F332" s="115">
        <v>0</v>
      </c>
      <c r="G332" s="115">
        <v>219809.4</v>
      </c>
      <c r="H332" s="115">
        <v>33952.699999999997</v>
      </c>
      <c r="I332" s="115">
        <v>655150.99</v>
      </c>
      <c r="J332" s="115">
        <v>34107</v>
      </c>
      <c r="K332" s="115">
        <v>0</v>
      </c>
      <c r="L332" s="115">
        <v>0</v>
      </c>
    </row>
    <row r="333" spans="1:12" x14ac:dyDescent="0.2">
      <c r="A333" t="s">
        <v>584</v>
      </c>
      <c r="B333">
        <v>676</v>
      </c>
      <c r="C333">
        <v>1</v>
      </c>
      <c r="D333" s="115">
        <v>168619.76</v>
      </c>
      <c r="E333" s="115">
        <v>86366.21</v>
      </c>
      <c r="F333" s="115">
        <v>56345.87</v>
      </c>
      <c r="G333" s="115">
        <v>88666.77</v>
      </c>
      <c r="H333" s="115">
        <v>14000.54</v>
      </c>
      <c r="I333" s="115">
        <v>0</v>
      </c>
      <c r="J333" s="115">
        <v>0</v>
      </c>
      <c r="K333" s="115">
        <v>0</v>
      </c>
      <c r="L333" s="115">
        <v>0</v>
      </c>
    </row>
    <row r="334" spans="1:12" x14ac:dyDescent="0.2">
      <c r="A334" t="s">
        <v>584</v>
      </c>
      <c r="B334">
        <v>678</v>
      </c>
      <c r="C334">
        <v>1</v>
      </c>
      <c r="D334" s="115">
        <v>0</v>
      </c>
      <c r="E334" s="115">
        <v>0</v>
      </c>
      <c r="F334" s="115">
        <v>0</v>
      </c>
      <c r="G334" s="115">
        <v>0</v>
      </c>
      <c r="H334" s="115">
        <v>0</v>
      </c>
      <c r="I334" s="115">
        <v>0</v>
      </c>
      <c r="J334" s="115">
        <v>0</v>
      </c>
      <c r="K334" s="115">
        <v>0</v>
      </c>
      <c r="L334" s="115">
        <v>0</v>
      </c>
    </row>
    <row r="335" spans="1:12" x14ac:dyDescent="0.2">
      <c r="A335" t="s">
        <v>584</v>
      </c>
      <c r="B335">
        <v>682</v>
      </c>
      <c r="C335">
        <v>1</v>
      </c>
      <c r="D335" s="115">
        <v>165943.79</v>
      </c>
      <c r="E335" s="115">
        <v>613903.63</v>
      </c>
      <c r="F335" s="115">
        <v>0</v>
      </c>
      <c r="G335" s="115">
        <v>513779.74</v>
      </c>
      <c r="H335" s="115">
        <v>73673.37</v>
      </c>
      <c r="I335" s="115">
        <v>2495300.12</v>
      </c>
      <c r="J335" s="115">
        <v>72520.09</v>
      </c>
      <c r="K335" s="115">
        <v>0</v>
      </c>
      <c r="L335" s="115">
        <v>0</v>
      </c>
    </row>
    <row r="336" spans="1:12" x14ac:dyDescent="0.2">
      <c r="A336" t="s">
        <v>584</v>
      </c>
      <c r="B336">
        <v>690</v>
      </c>
      <c r="C336">
        <v>1</v>
      </c>
      <c r="D336" s="115">
        <v>313294.32</v>
      </c>
      <c r="E336" s="115">
        <v>609002.41</v>
      </c>
      <c r="F336" s="115">
        <v>0</v>
      </c>
      <c r="G336" s="115">
        <v>531600.03</v>
      </c>
      <c r="H336" s="115">
        <v>68558.13</v>
      </c>
      <c r="I336" s="115">
        <v>1153761.55</v>
      </c>
      <c r="J336" s="115">
        <v>228131.46</v>
      </c>
      <c r="K336" s="115">
        <v>0</v>
      </c>
      <c r="L336" s="115">
        <v>0</v>
      </c>
    </row>
    <row r="337" spans="1:12" x14ac:dyDescent="0.2">
      <c r="A337" t="s">
        <v>584</v>
      </c>
      <c r="B337">
        <v>691</v>
      </c>
      <c r="C337">
        <v>1</v>
      </c>
      <c r="D337" s="115">
        <v>0</v>
      </c>
      <c r="E337" s="115">
        <v>0</v>
      </c>
      <c r="F337" s="115">
        <v>0</v>
      </c>
      <c r="G337" s="115">
        <v>0</v>
      </c>
      <c r="H337" s="115">
        <v>0</v>
      </c>
      <c r="I337" s="115">
        <v>0</v>
      </c>
      <c r="J337" s="115">
        <v>0</v>
      </c>
      <c r="K337" s="115">
        <v>0</v>
      </c>
      <c r="L337" s="115">
        <v>0</v>
      </c>
    </row>
    <row r="338" spans="1:12" x14ac:dyDescent="0.2">
      <c r="A338" t="s">
        <v>584</v>
      </c>
      <c r="B338">
        <v>692</v>
      </c>
      <c r="C338">
        <v>1</v>
      </c>
      <c r="D338" s="115">
        <v>0</v>
      </c>
      <c r="E338" s="115">
        <v>0</v>
      </c>
      <c r="F338" s="115">
        <v>0</v>
      </c>
      <c r="G338" s="115">
        <v>0</v>
      </c>
      <c r="H338" s="115">
        <v>0</v>
      </c>
      <c r="I338" s="115">
        <v>0</v>
      </c>
      <c r="J338" s="115">
        <v>0</v>
      </c>
      <c r="K338" s="115">
        <v>0</v>
      </c>
      <c r="L338" s="115">
        <v>0</v>
      </c>
    </row>
    <row r="339" spans="1:12" x14ac:dyDescent="0.2">
      <c r="A339" t="s">
        <v>584</v>
      </c>
      <c r="B339">
        <v>693</v>
      </c>
      <c r="C339">
        <v>1</v>
      </c>
      <c r="D339" s="115">
        <v>0</v>
      </c>
      <c r="E339" s="115">
        <v>0</v>
      </c>
      <c r="F339" s="115">
        <v>0</v>
      </c>
      <c r="G339" s="115">
        <v>0</v>
      </c>
      <c r="H339" s="115">
        <v>0</v>
      </c>
      <c r="I339" s="115">
        <v>0</v>
      </c>
      <c r="J339" s="115">
        <v>0</v>
      </c>
      <c r="K339" s="115">
        <v>0</v>
      </c>
      <c r="L339" s="115">
        <v>0</v>
      </c>
    </row>
    <row r="340" spans="1:12" x14ac:dyDescent="0.2">
      <c r="A340" t="s">
        <v>584</v>
      </c>
      <c r="B340">
        <v>695</v>
      </c>
      <c r="C340">
        <v>1</v>
      </c>
      <c r="D340" s="115">
        <v>68880.42</v>
      </c>
      <c r="E340" s="115">
        <v>229722.51</v>
      </c>
      <c r="F340" s="115">
        <v>0</v>
      </c>
      <c r="G340" s="115">
        <v>0</v>
      </c>
      <c r="H340" s="115">
        <v>0</v>
      </c>
      <c r="I340" s="115">
        <v>961032.89</v>
      </c>
      <c r="J340" s="115">
        <v>142008.54</v>
      </c>
      <c r="K340" s="115">
        <v>0</v>
      </c>
      <c r="L340" s="115">
        <v>587483.41</v>
      </c>
    </row>
    <row r="341" spans="1:12" x14ac:dyDescent="0.2">
      <c r="A341" t="s">
        <v>584</v>
      </c>
      <c r="B341">
        <v>696</v>
      </c>
      <c r="C341">
        <v>1</v>
      </c>
      <c r="D341" s="115">
        <v>176902.21</v>
      </c>
      <c r="E341" s="115">
        <v>458593.79</v>
      </c>
      <c r="F341" s="115">
        <v>0</v>
      </c>
      <c r="G341" s="115">
        <v>655679.9</v>
      </c>
      <c r="H341" s="115">
        <v>0</v>
      </c>
      <c r="I341" s="115">
        <v>769243.79</v>
      </c>
      <c r="J341" s="115">
        <v>164342</v>
      </c>
      <c r="K341" s="115">
        <v>0</v>
      </c>
      <c r="L341" s="115">
        <v>0</v>
      </c>
    </row>
    <row r="342" spans="1:12" x14ac:dyDescent="0.2">
      <c r="A342" t="s">
        <v>584</v>
      </c>
      <c r="B342">
        <v>697</v>
      </c>
      <c r="C342">
        <v>1</v>
      </c>
      <c r="D342" s="115">
        <v>0</v>
      </c>
      <c r="E342" s="115">
        <v>0</v>
      </c>
      <c r="F342" s="115">
        <v>0</v>
      </c>
      <c r="G342" s="115">
        <v>0</v>
      </c>
      <c r="H342" s="115">
        <v>0</v>
      </c>
      <c r="I342" s="115">
        <v>0</v>
      </c>
      <c r="J342" s="115">
        <v>0</v>
      </c>
      <c r="K342" s="115">
        <v>0</v>
      </c>
      <c r="L342" s="115">
        <v>0</v>
      </c>
    </row>
    <row r="343" spans="1:12" x14ac:dyDescent="0.2">
      <c r="A343" t="s">
        <v>584</v>
      </c>
      <c r="B343">
        <v>698</v>
      </c>
      <c r="C343">
        <v>1</v>
      </c>
      <c r="D343" s="115">
        <v>325011.96000000002</v>
      </c>
      <c r="E343" s="115">
        <v>121022.72</v>
      </c>
      <c r="F343" s="115">
        <v>0</v>
      </c>
      <c r="G343" s="115">
        <v>137547.54999999999</v>
      </c>
      <c r="H343" s="115">
        <v>19768.509999999998</v>
      </c>
      <c r="I343" s="115">
        <v>0</v>
      </c>
      <c r="J343" s="115">
        <v>0</v>
      </c>
      <c r="K343" s="115">
        <v>0</v>
      </c>
      <c r="L343" s="115">
        <v>0</v>
      </c>
    </row>
    <row r="344" spans="1:12" x14ac:dyDescent="0.2">
      <c r="A344" t="s">
        <v>584</v>
      </c>
      <c r="B344">
        <v>699</v>
      </c>
      <c r="C344">
        <v>1</v>
      </c>
      <c r="D344" s="115">
        <v>0</v>
      </c>
      <c r="E344" s="115">
        <v>0</v>
      </c>
      <c r="F344" s="115">
        <v>0</v>
      </c>
      <c r="G344" s="115">
        <v>0</v>
      </c>
      <c r="H344" s="115">
        <v>0</v>
      </c>
      <c r="I344" s="115">
        <v>0</v>
      </c>
      <c r="J344" s="115">
        <v>0</v>
      </c>
      <c r="K344" s="115">
        <v>0</v>
      </c>
      <c r="L344" s="115">
        <v>0</v>
      </c>
    </row>
    <row r="345" spans="1:12" x14ac:dyDescent="0.2">
      <c r="A345" t="s">
        <v>584</v>
      </c>
      <c r="B345">
        <v>700</v>
      </c>
      <c r="C345">
        <v>1</v>
      </c>
      <c r="D345" s="115">
        <v>0</v>
      </c>
      <c r="E345" s="115">
        <v>1869682.85</v>
      </c>
      <c r="F345" s="115">
        <v>0</v>
      </c>
      <c r="G345" s="115">
        <v>1229675.19</v>
      </c>
      <c r="H345" s="115">
        <v>167331.79999999999</v>
      </c>
      <c r="I345" s="115">
        <v>3352437.31</v>
      </c>
      <c r="J345" s="115">
        <v>0</v>
      </c>
      <c r="K345" s="115">
        <v>0</v>
      </c>
      <c r="L345" s="115">
        <v>0</v>
      </c>
    </row>
    <row r="346" spans="1:12" x14ac:dyDescent="0.2">
      <c r="A346" t="s">
        <v>584</v>
      </c>
      <c r="B346">
        <v>701</v>
      </c>
      <c r="C346">
        <v>1</v>
      </c>
      <c r="D346" s="115">
        <v>0</v>
      </c>
      <c r="E346" s="115">
        <v>1258071.3999999999</v>
      </c>
      <c r="F346" s="115">
        <v>0</v>
      </c>
      <c r="G346" s="115">
        <v>1689742.45</v>
      </c>
      <c r="H346" s="115">
        <v>0</v>
      </c>
      <c r="I346" s="115">
        <v>0</v>
      </c>
      <c r="J346" s="115">
        <v>665207.02</v>
      </c>
      <c r="K346" s="115">
        <v>0</v>
      </c>
      <c r="L346" s="115">
        <v>0</v>
      </c>
    </row>
    <row r="347" spans="1:12" x14ac:dyDescent="0.2">
      <c r="A347" t="s">
        <v>584</v>
      </c>
      <c r="B347">
        <v>704</v>
      </c>
      <c r="C347">
        <v>1</v>
      </c>
      <c r="D347" s="115">
        <v>0</v>
      </c>
      <c r="E347" s="115">
        <v>1619567.74</v>
      </c>
      <c r="F347" s="115">
        <v>0</v>
      </c>
      <c r="G347" s="115">
        <v>1595077.24</v>
      </c>
      <c r="H347" s="115">
        <v>176881.15</v>
      </c>
      <c r="I347" s="115">
        <v>1912364.19</v>
      </c>
      <c r="J347" s="115">
        <v>0</v>
      </c>
      <c r="K347" s="115">
        <v>0</v>
      </c>
      <c r="L347" s="115">
        <v>0</v>
      </c>
    </row>
    <row r="348" spans="1:12" x14ac:dyDescent="0.2">
      <c r="A348" t="s">
        <v>584</v>
      </c>
      <c r="B348">
        <v>706</v>
      </c>
      <c r="C348">
        <v>1</v>
      </c>
      <c r="D348" s="115">
        <v>0</v>
      </c>
      <c r="E348" s="115">
        <v>0</v>
      </c>
      <c r="F348" s="115">
        <v>0</v>
      </c>
      <c r="G348" s="115">
        <v>0</v>
      </c>
      <c r="H348" s="115">
        <v>0</v>
      </c>
      <c r="I348" s="115">
        <v>0</v>
      </c>
      <c r="J348" s="115">
        <v>0</v>
      </c>
      <c r="K348" s="115">
        <v>0</v>
      </c>
      <c r="L348" s="115">
        <v>0</v>
      </c>
    </row>
    <row r="349" spans="1:12" x14ac:dyDescent="0.2">
      <c r="A349" t="s">
        <v>584</v>
      </c>
      <c r="B349">
        <v>707</v>
      </c>
      <c r="C349">
        <v>1</v>
      </c>
      <c r="D349" s="115">
        <v>895.03</v>
      </c>
      <c r="E349" s="115">
        <v>239.17</v>
      </c>
      <c r="F349" s="115">
        <v>0</v>
      </c>
      <c r="G349" s="115">
        <v>25481.97</v>
      </c>
      <c r="H349" s="115">
        <v>1586.62</v>
      </c>
      <c r="I349" s="115">
        <v>0</v>
      </c>
      <c r="J349" s="115">
        <v>0</v>
      </c>
      <c r="K349" s="115">
        <v>0</v>
      </c>
      <c r="L349" s="115">
        <v>0</v>
      </c>
    </row>
    <row r="350" spans="1:12" x14ac:dyDescent="0.2">
      <c r="A350" t="s">
        <v>584</v>
      </c>
      <c r="B350">
        <v>708</v>
      </c>
      <c r="C350">
        <v>1</v>
      </c>
      <c r="D350" s="115">
        <v>0</v>
      </c>
      <c r="E350" s="115">
        <v>0</v>
      </c>
      <c r="F350" s="115">
        <v>0</v>
      </c>
      <c r="G350" s="115">
        <v>0</v>
      </c>
      <c r="H350" s="115">
        <v>0</v>
      </c>
      <c r="I350" s="115">
        <v>0</v>
      </c>
      <c r="J350" s="115">
        <v>0</v>
      </c>
      <c r="K350" s="115">
        <v>0</v>
      </c>
      <c r="L350" s="115">
        <v>0</v>
      </c>
    </row>
    <row r="351" spans="1:12" x14ac:dyDescent="0.2">
      <c r="A351" t="s">
        <v>584</v>
      </c>
      <c r="B351">
        <v>709</v>
      </c>
      <c r="C351">
        <v>1</v>
      </c>
      <c r="D351" s="115">
        <v>5510617.3399999999</v>
      </c>
      <c r="E351" s="115">
        <v>6852625.6500000004</v>
      </c>
      <c r="F351" s="115">
        <v>0</v>
      </c>
      <c r="G351" s="115">
        <v>4544367.1399999997</v>
      </c>
      <c r="H351" s="115">
        <v>1068734.03</v>
      </c>
      <c r="I351" s="115">
        <v>0</v>
      </c>
      <c r="J351" s="115">
        <v>25982622.710000001</v>
      </c>
      <c r="K351" s="115">
        <v>0</v>
      </c>
      <c r="L351" s="115">
        <v>0</v>
      </c>
    </row>
    <row r="352" spans="1:12" x14ac:dyDescent="0.2">
      <c r="A352" t="s">
        <v>584</v>
      </c>
      <c r="B352">
        <v>710</v>
      </c>
      <c r="C352">
        <v>1</v>
      </c>
      <c r="D352" s="115">
        <v>0</v>
      </c>
      <c r="E352" s="115">
        <v>0</v>
      </c>
      <c r="F352" s="115">
        <v>0</v>
      </c>
      <c r="G352" s="115">
        <v>0</v>
      </c>
      <c r="H352" s="115">
        <v>0</v>
      </c>
      <c r="I352" s="115">
        <v>0</v>
      </c>
      <c r="J352" s="115">
        <v>0</v>
      </c>
      <c r="K352" s="115">
        <v>0</v>
      </c>
      <c r="L352" s="115">
        <v>0</v>
      </c>
    </row>
    <row r="353" spans="1:12" x14ac:dyDescent="0.2">
      <c r="A353" t="s">
        <v>584</v>
      </c>
      <c r="B353">
        <v>712</v>
      </c>
      <c r="C353">
        <v>1</v>
      </c>
      <c r="D353" s="115">
        <v>0</v>
      </c>
      <c r="E353" s="115">
        <v>166685.49</v>
      </c>
      <c r="F353" s="115">
        <v>0</v>
      </c>
      <c r="G353" s="115">
        <v>0</v>
      </c>
      <c r="H353" s="115">
        <v>0</v>
      </c>
      <c r="I353" s="115">
        <v>205787.16</v>
      </c>
      <c r="J353" s="115">
        <v>0</v>
      </c>
      <c r="K353" s="115">
        <v>0</v>
      </c>
      <c r="L353" s="115">
        <v>0</v>
      </c>
    </row>
    <row r="354" spans="1:12" x14ac:dyDescent="0.2">
      <c r="A354" t="s">
        <v>584</v>
      </c>
      <c r="B354">
        <v>716</v>
      </c>
      <c r="C354">
        <v>1</v>
      </c>
      <c r="D354" s="115">
        <v>0</v>
      </c>
      <c r="E354" s="115">
        <v>1263600.3400000001</v>
      </c>
      <c r="F354" s="115">
        <v>0</v>
      </c>
      <c r="G354" s="115">
        <v>626567.26</v>
      </c>
      <c r="H354" s="115">
        <v>131681.04999999999</v>
      </c>
      <c r="I354" s="115">
        <v>2520575.2999999998</v>
      </c>
      <c r="J354" s="115">
        <v>696792.95</v>
      </c>
      <c r="K354" s="115">
        <v>0</v>
      </c>
      <c r="L354" s="115">
        <v>0</v>
      </c>
    </row>
    <row r="355" spans="1:12" x14ac:dyDescent="0.2">
      <c r="A355" t="s">
        <v>584</v>
      </c>
      <c r="B355">
        <v>717</v>
      </c>
      <c r="C355">
        <v>1</v>
      </c>
      <c r="D355" s="115">
        <v>0</v>
      </c>
      <c r="E355" s="115">
        <v>1621291.47</v>
      </c>
      <c r="F355" s="115">
        <v>0</v>
      </c>
      <c r="G355" s="115">
        <v>1002509.04</v>
      </c>
      <c r="H355" s="115">
        <v>137229.45000000001</v>
      </c>
      <c r="I355" s="115">
        <v>2791378.81</v>
      </c>
      <c r="J355" s="115">
        <v>307055.71999999997</v>
      </c>
      <c r="K355" s="115">
        <v>0</v>
      </c>
      <c r="L355" s="115">
        <v>0</v>
      </c>
    </row>
    <row r="356" spans="1:12" x14ac:dyDescent="0.2">
      <c r="A356" t="s">
        <v>584</v>
      </c>
      <c r="B356">
        <v>719</v>
      </c>
      <c r="C356">
        <v>1</v>
      </c>
      <c r="D356" s="115">
        <v>5829346.1399999997</v>
      </c>
      <c r="E356" s="115">
        <v>7861497.5700000003</v>
      </c>
      <c r="F356" s="115">
        <v>0</v>
      </c>
      <c r="G356" s="115">
        <v>4460863.7</v>
      </c>
      <c r="H356" s="115">
        <v>759633.52</v>
      </c>
      <c r="I356" s="115">
        <v>11424235.25</v>
      </c>
      <c r="J356" s="115">
        <v>4297647.8099999996</v>
      </c>
      <c r="K356" s="115">
        <v>0</v>
      </c>
      <c r="L356" s="115">
        <v>0</v>
      </c>
    </row>
    <row r="357" spans="1:12" x14ac:dyDescent="0.2">
      <c r="A357" t="s">
        <v>584</v>
      </c>
      <c r="B357">
        <v>720</v>
      </c>
      <c r="C357">
        <v>1</v>
      </c>
      <c r="D357" s="115">
        <v>10639741.23</v>
      </c>
      <c r="E357" s="115">
        <v>6296682.04</v>
      </c>
      <c r="F357" s="115">
        <v>4502758.8899999997</v>
      </c>
      <c r="G357" s="115">
        <v>3952937.74</v>
      </c>
      <c r="H357" s="115">
        <v>579297.75</v>
      </c>
      <c r="I357" s="115">
        <v>17609773.170000002</v>
      </c>
      <c r="J357" s="115">
        <v>1101223.1000000001</v>
      </c>
      <c r="K357" s="115">
        <v>0</v>
      </c>
      <c r="L357" s="115">
        <v>0</v>
      </c>
    </row>
    <row r="358" spans="1:12" x14ac:dyDescent="0.2">
      <c r="A358" t="s">
        <v>584</v>
      </c>
      <c r="B358">
        <v>721</v>
      </c>
      <c r="C358">
        <v>1</v>
      </c>
      <c r="D358" s="115">
        <v>1139441.1499999999</v>
      </c>
      <c r="E358" s="115">
        <v>3581806.89</v>
      </c>
      <c r="F358" s="115">
        <v>0</v>
      </c>
      <c r="G358" s="115">
        <v>1294947.3</v>
      </c>
      <c r="H358" s="115">
        <v>397234.37</v>
      </c>
      <c r="I358" s="115">
        <v>7338983.3399999999</v>
      </c>
      <c r="J358" s="115">
        <v>517862.23</v>
      </c>
      <c r="K358" s="115">
        <v>0</v>
      </c>
      <c r="L358" s="115">
        <v>0</v>
      </c>
    </row>
    <row r="359" spans="1:12" x14ac:dyDescent="0.2">
      <c r="A359" t="s">
        <v>584</v>
      </c>
      <c r="B359">
        <v>726</v>
      </c>
      <c r="C359">
        <v>1</v>
      </c>
      <c r="D359" s="115">
        <v>3182350.43</v>
      </c>
      <c r="E359" s="115">
        <v>2393365.7400000002</v>
      </c>
      <c r="F359" s="115">
        <v>541928.34</v>
      </c>
      <c r="G359" s="115">
        <v>1818540.82</v>
      </c>
      <c r="H359" s="115">
        <v>219716.12</v>
      </c>
      <c r="I359" s="115">
        <v>3666241.59</v>
      </c>
      <c r="J359" s="115">
        <v>154753.10999999999</v>
      </c>
      <c r="K359" s="115">
        <v>0</v>
      </c>
      <c r="L359" s="115">
        <v>0</v>
      </c>
    </row>
    <row r="360" spans="1:12" x14ac:dyDescent="0.2">
      <c r="A360" t="s">
        <v>584</v>
      </c>
      <c r="B360">
        <v>727</v>
      </c>
      <c r="C360">
        <v>1</v>
      </c>
      <c r="D360" s="115">
        <v>2229165.4300000002</v>
      </c>
      <c r="E360" s="115">
        <v>2435494.65</v>
      </c>
      <c r="F360" s="115">
        <v>669369.04</v>
      </c>
      <c r="G360" s="115">
        <v>1048195.39</v>
      </c>
      <c r="H360" s="115">
        <v>325040.74</v>
      </c>
      <c r="I360" s="115">
        <v>5137777.26</v>
      </c>
      <c r="J360" s="115">
        <v>754646.1</v>
      </c>
      <c r="K360" s="115">
        <v>0</v>
      </c>
      <c r="L360" s="115">
        <v>0</v>
      </c>
    </row>
    <row r="361" spans="1:12" x14ac:dyDescent="0.2">
      <c r="A361" t="s">
        <v>584</v>
      </c>
      <c r="B361">
        <v>728</v>
      </c>
      <c r="C361">
        <v>1</v>
      </c>
      <c r="D361" s="115">
        <v>22615097.84</v>
      </c>
      <c r="E361" s="115">
        <v>11069629.369999999</v>
      </c>
      <c r="F361" s="115">
        <v>0</v>
      </c>
      <c r="G361" s="115">
        <v>13118787.710000001</v>
      </c>
      <c r="H361" s="115">
        <v>1229469.67</v>
      </c>
      <c r="I361" s="115">
        <v>17638551.739999998</v>
      </c>
      <c r="J361" s="115">
        <v>3448852.28</v>
      </c>
      <c r="K361" s="115">
        <v>0</v>
      </c>
      <c r="L361" s="115">
        <v>263959.67</v>
      </c>
    </row>
    <row r="362" spans="1:12" x14ac:dyDescent="0.2">
      <c r="A362" t="s">
        <v>584</v>
      </c>
      <c r="B362">
        <v>731</v>
      </c>
      <c r="C362">
        <v>1</v>
      </c>
      <c r="D362" s="115">
        <v>0</v>
      </c>
      <c r="E362" s="115">
        <v>0</v>
      </c>
      <c r="F362" s="115">
        <v>0</v>
      </c>
      <c r="G362" s="115">
        <v>0</v>
      </c>
      <c r="H362" s="115">
        <v>0</v>
      </c>
      <c r="I362" s="115">
        <v>0</v>
      </c>
      <c r="J362" s="115">
        <v>0</v>
      </c>
      <c r="K362" s="115">
        <v>0</v>
      </c>
      <c r="L362" s="115">
        <v>0</v>
      </c>
    </row>
    <row r="363" spans="1:12" x14ac:dyDescent="0.2">
      <c r="A363" t="s">
        <v>584</v>
      </c>
      <c r="B363">
        <v>732</v>
      </c>
      <c r="C363">
        <v>1</v>
      </c>
      <c r="D363" s="115">
        <v>0</v>
      </c>
      <c r="E363" s="115">
        <v>0</v>
      </c>
      <c r="F363" s="115">
        <v>0</v>
      </c>
      <c r="G363" s="115">
        <v>0</v>
      </c>
      <c r="H363" s="115">
        <v>0</v>
      </c>
      <c r="I363" s="115">
        <v>0</v>
      </c>
      <c r="J363" s="115">
        <v>0</v>
      </c>
      <c r="K363" s="115">
        <v>0</v>
      </c>
      <c r="L363" s="115">
        <v>0</v>
      </c>
    </row>
    <row r="364" spans="1:12" x14ac:dyDescent="0.2">
      <c r="A364" t="s">
        <v>584</v>
      </c>
      <c r="B364">
        <v>733</v>
      </c>
      <c r="C364">
        <v>1</v>
      </c>
      <c r="D364" s="115">
        <v>0</v>
      </c>
      <c r="E364" s="115">
        <v>0</v>
      </c>
      <c r="F364" s="115">
        <v>0</v>
      </c>
      <c r="G364" s="115">
        <v>0</v>
      </c>
      <c r="H364" s="115">
        <v>0</v>
      </c>
      <c r="I364" s="115">
        <v>0</v>
      </c>
      <c r="J364" s="115">
        <v>0</v>
      </c>
      <c r="K364" s="115">
        <v>0</v>
      </c>
      <c r="L364" s="115">
        <v>0</v>
      </c>
    </row>
    <row r="365" spans="1:12" x14ac:dyDescent="0.2">
      <c r="A365" t="s">
        <v>584</v>
      </c>
      <c r="B365">
        <v>734</v>
      </c>
      <c r="C365">
        <v>1</v>
      </c>
      <c r="D365" s="115">
        <v>0</v>
      </c>
      <c r="E365" s="115">
        <v>0</v>
      </c>
      <c r="F365" s="115">
        <v>0</v>
      </c>
      <c r="G365" s="115">
        <v>0</v>
      </c>
      <c r="H365" s="115">
        <v>0</v>
      </c>
      <c r="I365" s="115">
        <v>0</v>
      </c>
      <c r="J365" s="115">
        <v>0</v>
      </c>
      <c r="K365" s="115">
        <v>0</v>
      </c>
      <c r="L365" s="115">
        <v>0</v>
      </c>
    </row>
    <row r="366" spans="1:12" x14ac:dyDescent="0.2">
      <c r="A366" t="s">
        <v>584</v>
      </c>
      <c r="B366">
        <v>735</v>
      </c>
      <c r="C366">
        <v>1</v>
      </c>
      <c r="D366" s="115">
        <v>0</v>
      </c>
      <c r="E366" s="115">
        <v>0</v>
      </c>
      <c r="F366" s="115">
        <v>0</v>
      </c>
      <c r="G366" s="115">
        <v>0</v>
      </c>
      <c r="H366" s="115">
        <v>0</v>
      </c>
      <c r="I366" s="115">
        <v>0</v>
      </c>
      <c r="J366" s="115">
        <v>0</v>
      </c>
      <c r="K366" s="115">
        <v>0</v>
      </c>
      <c r="L366" s="115">
        <v>0</v>
      </c>
    </row>
    <row r="367" spans="1:12" x14ac:dyDescent="0.2">
      <c r="A367" t="s">
        <v>584</v>
      </c>
      <c r="B367">
        <v>736</v>
      </c>
      <c r="C367">
        <v>1</v>
      </c>
      <c r="D367" s="115">
        <v>0</v>
      </c>
      <c r="E367" s="115">
        <v>0</v>
      </c>
      <c r="F367" s="115">
        <v>0</v>
      </c>
      <c r="G367" s="115">
        <v>0</v>
      </c>
      <c r="H367" s="115">
        <v>0</v>
      </c>
      <c r="I367" s="115">
        <v>0</v>
      </c>
      <c r="J367" s="115">
        <v>0</v>
      </c>
      <c r="K367" s="115">
        <v>0</v>
      </c>
      <c r="L367" s="115">
        <v>0</v>
      </c>
    </row>
    <row r="368" spans="1:12" x14ac:dyDescent="0.2">
      <c r="A368" t="s">
        <v>584</v>
      </c>
      <c r="B368">
        <v>737</v>
      </c>
      <c r="C368">
        <v>1</v>
      </c>
      <c r="D368" s="115">
        <v>0</v>
      </c>
      <c r="E368" s="115">
        <v>0</v>
      </c>
      <c r="F368" s="115">
        <v>0</v>
      </c>
      <c r="G368" s="115">
        <v>0</v>
      </c>
      <c r="H368" s="115">
        <v>0</v>
      </c>
      <c r="I368" s="115">
        <v>0</v>
      </c>
      <c r="J368" s="115">
        <v>0</v>
      </c>
      <c r="K368" s="115">
        <v>0</v>
      </c>
      <c r="L368" s="115">
        <v>0</v>
      </c>
    </row>
    <row r="369" spans="1:12" x14ac:dyDescent="0.2">
      <c r="A369" t="s">
        <v>584</v>
      </c>
      <c r="B369">
        <v>738</v>
      </c>
      <c r="C369">
        <v>1</v>
      </c>
      <c r="D369" s="115">
        <v>208952.38</v>
      </c>
      <c r="E369" s="115">
        <v>839982.29</v>
      </c>
      <c r="F369" s="115">
        <v>0</v>
      </c>
      <c r="G369" s="115">
        <v>494503.49</v>
      </c>
      <c r="H369" s="115">
        <v>76524.320000000007</v>
      </c>
      <c r="I369" s="115">
        <v>401966.68</v>
      </c>
      <c r="J369" s="115">
        <v>599466.9</v>
      </c>
      <c r="K369" s="115">
        <v>0</v>
      </c>
      <c r="L369" s="115">
        <v>0</v>
      </c>
    </row>
    <row r="370" spans="1:12" x14ac:dyDescent="0.2">
      <c r="A370" t="s">
        <v>584</v>
      </c>
      <c r="B370">
        <v>739</v>
      </c>
      <c r="C370">
        <v>1</v>
      </c>
      <c r="D370" s="115">
        <v>602444.37</v>
      </c>
      <c r="E370" s="115">
        <v>666167.54</v>
      </c>
      <c r="F370" s="115">
        <v>0</v>
      </c>
      <c r="G370" s="115">
        <v>437773.79</v>
      </c>
      <c r="H370" s="115">
        <v>72939.83</v>
      </c>
      <c r="I370" s="115">
        <v>200176.92</v>
      </c>
      <c r="J370" s="115">
        <v>824916.05</v>
      </c>
      <c r="K370" s="115">
        <v>0</v>
      </c>
      <c r="L370" s="115">
        <v>0</v>
      </c>
    </row>
    <row r="371" spans="1:12" x14ac:dyDescent="0.2">
      <c r="A371" t="s">
        <v>584</v>
      </c>
      <c r="B371">
        <v>740</v>
      </c>
      <c r="C371">
        <v>1</v>
      </c>
      <c r="D371" s="115">
        <v>248981.26</v>
      </c>
      <c r="E371" s="115">
        <v>1038031.22</v>
      </c>
      <c r="F371" s="115">
        <v>0</v>
      </c>
      <c r="G371" s="115">
        <v>434321.95</v>
      </c>
      <c r="H371" s="115">
        <v>127450.66</v>
      </c>
      <c r="I371" s="115">
        <v>0</v>
      </c>
      <c r="J371" s="115">
        <v>867204.96</v>
      </c>
      <c r="K371" s="115">
        <v>0</v>
      </c>
      <c r="L371" s="115">
        <v>0</v>
      </c>
    </row>
    <row r="372" spans="1:12" x14ac:dyDescent="0.2">
      <c r="A372" t="s">
        <v>584</v>
      </c>
      <c r="B372">
        <v>741</v>
      </c>
      <c r="C372">
        <v>1</v>
      </c>
      <c r="D372" s="115">
        <v>458125.52</v>
      </c>
      <c r="E372" s="115">
        <v>738299.03</v>
      </c>
      <c r="F372" s="115">
        <v>321760.65000000002</v>
      </c>
      <c r="G372" s="115">
        <v>450014.44</v>
      </c>
      <c r="H372" s="115">
        <v>85727.92</v>
      </c>
      <c r="I372" s="115">
        <v>1275815.3799999999</v>
      </c>
      <c r="J372" s="115">
        <v>52065.66</v>
      </c>
      <c r="K372" s="115">
        <v>0</v>
      </c>
      <c r="L372" s="115">
        <v>0</v>
      </c>
    </row>
    <row r="373" spans="1:12" x14ac:dyDescent="0.2">
      <c r="A373" t="s">
        <v>584</v>
      </c>
      <c r="B373">
        <v>742</v>
      </c>
      <c r="C373">
        <v>1</v>
      </c>
      <c r="D373" s="115">
        <v>0</v>
      </c>
      <c r="E373" s="115">
        <v>7428087.04</v>
      </c>
      <c r="F373" s="115">
        <v>0</v>
      </c>
      <c r="G373" s="115">
        <v>11164651.76</v>
      </c>
      <c r="H373" s="115">
        <v>1158791</v>
      </c>
      <c r="I373" s="115">
        <v>8903380.1999999993</v>
      </c>
      <c r="J373" s="115">
        <v>4175646.75</v>
      </c>
      <c r="K373" s="115">
        <v>0</v>
      </c>
      <c r="L373" s="115">
        <v>0</v>
      </c>
    </row>
    <row r="374" spans="1:12" x14ac:dyDescent="0.2">
      <c r="A374" t="s">
        <v>584</v>
      </c>
      <c r="B374">
        <v>743</v>
      </c>
      <c r="C374">
        <v>1</v>
      </c>
      <c r="D374" s="115">
        <v>1520924.9</v>
      </c>
      <c r="E374" s="115">
        <v>988875.76</v>
      </c>
      <c r="F374" s="115">
        <v>272939.76</v>
      </c>
      <c r="G374" s="115">
        <v>796914.86</v>
      </c>
      <c r="H374" s="115">
        <v>108368.29</v>
      </c>
      <c r="I374" s="115">
        <v>1958880.63</v>
      </c>
      <c r="J374" s="115">
        <v>1404441.06</v>
      </c>
      <c r="K374" s="115">
        <v>0</v>
      </c>
      <c r="L374" s="115">
        <v>0</v>
      </c>
    </row>
    <row r="375" spans="1:12" x14ac:dyDescent="0.2">
      <c r="A375" t="s">
        <v>584</v>
      </c>
      <c r="B375">
        <v>745</v>
      </c>
      <c r="C375">
        <v>1</v>
      </c>
      <c r="D375" s="115">
        <v>0</v>
      </c>
      <c r="E375" s="115">
        <v>1549495.49</v>
      </c>
      <c r="F375" s="115">
        <v>0</v>
      </c>
      <c r="G375" s="115">
        <v>988215.61</v>
      </c>
      <c r="H375" s="115">
        <v>169605.9</v>
      </c>
      <c r="I375" s="115">
        <v>3050664.46</v>
      </c>
      <c r="J375" s="115">
        <v>361509.36</v>
      </c>
      <c r="K375" s="115">
        <v>0</v>
      </c>
      <c r="L375" s="115">
        <v>0</v>
      </c>
    </row>
    <row r="376" spans="1:12" x14ac:dyDescent="0.2">
      <c r="A376" t="s">
        <v>584</v>
      </c>
      <c r="B376">
        <v>748</v>
      </c>
      <c r="C376">
        <v>1</v>
      </c>
      <c r="D376" s="115">
        <v>1572021.4</v>
      </c>
      <c r="E376" s="115">
        <v>2826083.4</v>
      </c>
      <c r="F376" s="115">
        <v>0</v>
      </c>
      <c r="G376" s="115">
        <v>1134032.98</v>
      </c>
      <c r="H376" s="115">
        <v>214389.88</v>
      </c>
      <c r="I376" s="115">
        <v>6644150.9500000002</v>
      </c>
      <c r="J376" s="115">
        <v>0</v>
      </c>
      <c r="K376" s="115">
        <v>0</v>
      </c>
      <c r="L376" s="115">
        <v>0</v>
      </c>
    </row>
    <row r="377" spans="1:12" x14ac:dyDescent="0.2">
      <c r="A377" t="s">
        <v>584</v>
      </c>
      <c r="B377">
        <v>750</v>
      </c>
      <c r="C377">
        <v>1</v>
      </c>
      <c r="D377" s="115">
        <v>0</v>
      </c>
      <c r="E377" s="115">
        <v>2241434.4500000002</v>
      </c>
      <c r="F377" s="115">
        <v>340215.22</v>
      </c>
      <c r="G377" s="115">
        <v>1273488.02</v>
      </c>
      <c r="H377" s="115">
        <v>158931.93</v>
      </c>
      <c r="I377" s="115">
        <v>1745189.08</v>
      </c>
      <c r="J377" s="115">
        <v>378526.44</v>
      </c>
      <c r="K377" s="115">
        <v>0</v>
      </c>
      <c r="L377" s="115">
        <v>338487.78</v>
      </c>
    </row>
    <row r="378" spans="1:12" x14ac:dyDescent="0.2">
      <c r="A378" t="s">
        <v>584</v>
      </c>
      <c r="B378">
        <v>756</v>
      </c>
      <c r="C378">
        <v>1</v>
      </c>
      <c r="D378" s="115">
        <v>312311.25</v>
      </c>
      <c r="E378" s="115">
        <v>603927.91</v>
      </c>
      <c r="F378" s="115">
        <v>0</v>
      </c>
      <c r="G378" s="115">
        <v>579942.41</v>
      </c>
      <c r="H378" s="115">
        <v>44684.71</v>
      </c>
      <c r="I378" s="115">
        <v>2242565.83</v>
      </c>
      <c r="J378" s="115">
        <v>77436.95</v>
      </c>
      <c r="K378" s="115">
        <v>0</v>
      </c>
      <c r="L378" s="115">
        <v>0</v>
      </c>
    </row>
    <row r="379" spans="1:12" x14ac:dyDescent="0.2">
      <c r="A379" t="s">
        <v>584</v>
      </c>
      <c r="B379">
        <v>761</v>
      </c>
      <c r="C379">
        <v>1</v>
      </c>
      <c r="D379" s="115">
        <v>2537625.37</v>
      </c>
      <c r="E379" s="115">
        <v>3971445.33</v>
      </c>
      <c r="F379" s="115">
        <v>0</v>
      </c>
      <c r="G379" s="115">
        <v>2682122.62</v>
      </c>
      <c r="H379" s="115">
        <v>319830.65000000002</v>
      </c>
      <c r="I379" s="115">
        <v>9486775.0999999996</v>
      </c>
      <c r="J379" s="115">
        <v>0</v>
      </c>
      <c r="K379" s="115">
        <v>0</v>
      </c>
      <c r="L379" s="115">
        <v>0</v>
      </c>
    </row>
    <row r="380" spans="1:12" x14ac:dyDescent="0.2">
      <c r="A380" t="s">
        <v>584</v>
      </c>
      <c r="B380">
        <v>762</v>
      </c>
      <c r="C380">
        <v>1</v>
      </c>
      <c r="D380" s="115">
        <v>0</v>
      </c>
      <c r="E380" s="115">
        <v>0</v>
      </c>
      <c r="F380" s="115">
        <v>0</v>
      </c>
      <c r="G380" s="115">
        <v>0</v>
      </c>
      <c r="H380" s="115">
        <v>0</v>
      </c>
      <c r="I380" s="115">
        <v>0</v>
      </c>
      <c r="J380" s="115">
        <v>0</v>
      </c>
      <c r="K380" s="115">
        <v>0</v>
      </c>
      <c r="L380" s="115">
        <v>0</v>
      </c>
    </row>
    <row r="381" spans="1:12" x14ac:dyDescent="0.2">
      <c r="A381" t="s">
        <v>584</v>
      </c>
      <c r="B381">
        <v>763</v>
      </c>
      <c r="C381">
        <v>1</v>
      </c>
      <c r="D381" s="115">
        <v>0</v>
      </c>
      <c r="E381" s="115">
        <v>713487.63</v>
      </c>
      <c r="F381" s="115">
        <v>0</v>
      </c>
      <c r="G381" s="115">
        <v>189574.76</v>
      </c>
      <c r="H381" s="115">
        <v>40166.14</v>
      </c>
      <c r="I381" s="115">
        <v>928014.63</v>
      </c>
      <c r="J381" s="115">
        <v>58603.23</v>
      </c>
      <c r="K381" s="115">
        <v>0</v>
      </c>
      <c r="L381" s="115">
        <v>0</v>
      </c>
    </row>
    <row r="382" spans="1:12" x14ac:dyDescent="0.2">
      <c r="A382" t="s">
        <v>584</v>
      </c>
      <c r="B382">
        <v>768</v>
      </c>
      <c r="C382">
        <v>1</v>
      </c>
      <c r="D382" s="115">
        <v>132274.13</v>
      </c>
      <c r="E382" s="115">
        <v>193484.2</v>
      </c>
      <c r="F382" s="115">
        <v>0</v>
      </c>
      <c r="G382" s="115">
        <v>191384.77</v>
      </c>
      <c r="H382" s="115">
        <v>20651.37</v>
      </c>
      <c r="I382" s="115">
        <v>845310.11</v>
      </c>
      <c r="J382" s="115">
        <v>27017.77</v>
      </c>
      <c r="K382" s="115">
        <v>0</v>
      </c>
      <c r="L382" s="115">
        <v>0</v>
      </c>
    </row>
    <row r="383" spans="1:12" x14ac:dyDescent="0.2">
      <c r="A383" t="s">
        <v>584</v>
      </c>
      <c r="B383">
        <v>769</v>
      </c>
      <c r="C383">
        <v>1</v>
      </c>
      <c r="D383" s="115">
        <v>0</v>
      </c>
      <c r="E383" s="115">
        <v>0</v>
      </c>
      <c r="F383" s="115">
        <v>0</v>
      </c>
      <c r="G383" s="115">
        <v>0</v>
      </c>
      <c r="H383" s="115">
        <v>0</v>
      </c>
      <c r="I383" s="115">
        <v>0</v>
      </c>
      <c r="J383" s="115">
        <v>0</v>
      </c>
      <c r="K383" s="115">
        <v>0</v>
      </c>
      <c r="L383" s="115">
        <v>0</v>
      </c>
    </row>
    <row r="384" spans="1:12" x14ac:dyDescent="0.2">
      <c r="A384" t="s">
        <v>584</v>
      </c>
      <c r="B384">
        <v>771</v>
      </c>
      <c r="C384">
        <v>1</v>
      </c>
      <c r="D384" s="115">
        <v>688792.72</v>
      </c>
      <c r="E384" s="115">
        <v>57552.85</v>
      </c>
      <c r="F384" s="115">
        <v>0</v>
      </c>
      <c r="G384" s="115">
        <v>106574.7</v>
      </c>
      <c r="H384" s="115">
        <v>23890.02</v>
      </c>
      <c r="I384" s="115">
        <v>0</v>
      </c>
      <c r="J384" s="115">
        <v>0</v>
      </c>
      <c r="K384" s="115">
        <v>0</v>
      </c>
      <c r="L384" s="115">
        <v>0</v>
      </c>
    </row>
    <row r="385" spans="1:12" x14ac:dyDescent="0.2">
      <c r="A385" t="s">
        <v>584</v>
      </c>
      <c r="B385">
        <v>775</v>
      </c>
      <c r="C385">
        <v>1</v>
      </c>
      <c r="D385" s="115">
        <v>0</v>
      </c>
      <c r="E385" s="115">
        <v>368230.27</v>
      </c>
      <c r="F385" s="115">
        <v>0</v>
      </c>
      <c r="G385" s="115">
        <v>374906.45</v>
      </c>
      <c r="H385" s="115">
        <v>42816.94</v>
      </c>
      <c r="I385" s="115">
        <v>727240.16</v>
      </c>
      <c r="J385" s="115">
        <v>190317.57</v>
      </c>
      <c r="K385" s="115">
        <v>0</v>
      </c>
      <c r="L385" s="115">
        <v>0</v>
      </c>
    </row>
    <row r="386" spans="1:12" x14ac:dyDescent="0.2">
      <c r="A386" t="s">
        <v>584</v>
      </c>
      <c r="B386">
        <v>777</v>
      </c>
      <c r="C386">
        <v>1</v>
      </c>
      <c r="D386" s="115">
        <v>449733.33</v>
      </c>
      <c r="E386" s="115">
        <v>487517.03</v>
      </c>
      <c r="F386" s="115">
        <v>0</v>
      </c>
      <c r="G386" s="115">
        <v>660659.23</v>
      </c>
      <c r="H386" s="115">
        <v>92265.42</v>
      </c>
      <c r="I386" s="115">
        <v>2194265.1800000002</v>
      </c>
      <c r="J386" s="115">
        <v>217426.63</v>
      </c>
      <c r="K386" s="115">
        <v>0</v>
      </c>
      <c r="L386" s="115">
        <v>0</v>
      </c>
    </row>
    <row r="387" spans="1:12" x14ac:dyDescent="0.2">
      <c r="A387" t="s">
        <v>584</v>
      </c>
      <c r="B387">
        <v>784</v>
      </c>
      <c r="C387">
        <v>1</v>
      </c>
      <c r="D387" s="115">
        <v>0</v>
      </c>
      <c r="E387" s="115">
        <v>0</v>
      </c>
      <c r="F387" s="115">
        <v>0</v>
      </c>
      <c r="G387" s="115">
        <v>0</v>
      </c>
      <c r="H387" s="115">
        <v>0</v>
      </c>
      <c r="I387" s="115">
        <v>0</v>
      </c>
      <c r="J387" s="115">
        <v>0</v>
      </c>
      <c r="K387" s="115">
        <v>0</v>
      </c>
      <c r="L387" s="115">
        <v>0</v>
      </c>
    </row>
    <row r="388" spans="1:12" x14ac:dyDescent="0.2">
      <c r="A388" t="s">
        <v>584</v>
      </c>
      <c r="B388">
        <v>786</v>
      </c>
      <c r="C388">
        <v>1</v>
      </c>
      <c r="D388" s="115">
        <v>119391</v>
      </c>
      <c r="E388" s="115">
        <v>215052.76</v>
      </c>
      <c r="F388" s="115">
        <v>0</v>
      </c>
      <c r="G388" s="115">
        <v>114594.39</v>
      </c>
      <c r="H388" s="115">
        <v>56546.75</v>
      </c>
      <c r="I388" s="115">
        <v>459674.18</v>
      </c>
      <c r="J388" s="115">
        <v>95602.68</v>
      </c>
      <c r="K388" s="115">
        <v>0</v>
      </c>
      <c r="L388" s="115">
        <v>0</v>
      </c>
    </row>
    <row r="389" spans="1:12" x14ac:dyDescent="0.2">
      <c r="A389" t="s">
        <v>584</v>
      </c>
      <c r="B389">
        <v>787</v>
      </c>
      <c r="C389">
        <v>1</v>
      </c>
      <c r="D389" s="115">
        <v>0</v>
      </c>
      <c r="E389" s="115">
        <v>225861.24</v>
      </c>
      <c r="F389" s="115">
        <v>0</v>
      </c>
      <c r="G389" s="115">
        <v>140748.95000000001</v>
      </c>
      <c r="H389" s="115">
        <v>60871.46</v>
      </c>
      <c r="I389" s="115">
        <v>181446</v>
      </c>
      <c r="J389" s="115">
        <v>676083.04</v>
      </c>
      <c r="K389" s="115">
        <v>0</v>
      </c>
      <c r="L389" s="115">
        <v>0</v>
      </c>
    </row>
    <row r="390" spans="1:12" x14ac:dyDescent="0.2">
      <c r="A390" t="s">
        <v>584</v>
      </c>
      <c r="B390">
        <v>789</v>
      </c>
      <c r="C390">
        <v>1</v>
      </c>
      <c r="D390" s="115">
        <v>0</v>
      </c>
      <c r="E390" s="115">
        <v>0</v>
      </c>
      <c r="F390" s="115">
        <v>0</v>
      </c>
      <c r="G390" s="115">
        <v>0</v>
      </c>
      <c r="H390" s="115">
        <v>0</v>
      </c>
      <c r="I390" s="115">
        <v>0</v>
      </c>
      <c r="J390" s="115">
        <v>0</v>
      </c>
      <c r="K390" s="115">
        <v>0</v>
      </c>
      <c r="L390" s="115">
        <v>0</v>
      </c>
    </row>
    <row r="391" spans="1:12" x14ac:dyDescent="0.2">
      <c r="A391" t="s">
        <v>584</v>
      </c>
      <c r="B391">
        <v>790</v>
      </c>
      <c r="C391">
        <v>1</v>
      </c>
      <c r="D391" s="115">
        <v>0</v>
      </c>
      <c r="E391" s="115">
        <v>0</v>
      </c>
      <c r="F391" s="115">
        <v>0</v>
      </c>
      <c r="G391" s="115">
        <v>0</v>
      </c>
      <c r="H391" s="115">
        <v>0</v>
      </c>
      <c r="I391" s="115">
        <v>0</v>
      </c>
      <c r="J391" s="115">
        <v>0</v>
      </c>
      <c r="K391" s="115">
        <v>0</v>
      </c>
      <c r="L391" s="115">
        <v>0</v>
      </c>
    </row>
    <row r="392" spans="1:12" x14ac:dyDescent="0.2">
      <c r="A392" t="s">
        <v>584</v>
      </c>
      <c r="B392">
        <v>791</v>
      </c>
      <c r="C392">
        <v>1</v>
      </c>
      <c r="D392" s="115">
        <v>0</v>
      </c>
      <c r="E392" s="115">
        <v>0</v>
      </c>
      <c r="F392" s="115">
        <v>0</v>
      </c>
      <c r="G392" s="115">
        <v>0</v>
      </c>
      <c r="H392" s="115">
        <v>0</v>
      </c>
      <c r="I392" s="115">
        <v>0</v>
      </c>
      <c r="J392" s="115">
        <v>0</v>
      </c>
      <c r="K392" s="115">
        <v>0</v>
      </c>
      <c r="L392" s="115">
        <v>0</v>
      </c>
    </row>
    <row r="393" spans="1:12" x14ac:dyDescent="0.2">
      <c r="A393" t="s">
        <v>584</v>
      </c>
      <c r="B393">
        <v>792</v>
      </c>
      <c r="C393">
        <v>1</v>
      </c>
      <c r="D393" s="115">
        <v>0</v>
      </c>
      <c r="E393" s="115">
        <v>0</v>
      </c>
      <c r="F393" s="115">
        <v>0</v>
      </c>
      <c r="G393" s="115">
        <v>0</v>
      </c>
      <c r="H393" s="115">
        <v>0</v>
      </c>
      <c r="I393" s="115">
        <v>0</v>
      </c>
      <c r="J393" s="115">
        <v>0</v>
      </c>
      <c r="K393" s="115">
        <v>0</v>
      </c>
      <c r="L393" s="115">
        <v>0</v>
      </c>
    </row>
    <row r="394" spans="1:12" x14ac:dyDescent="0.2">
      <c r="A394" t="s">
        <v>584</v>
      </c>
      <c r="B394">
        <v>793</v>
      </c>
      <c r="C394">
        <v>1</v>
      </c>
      <c r="D394" s="115">
        <v>0</v>
      </c>
      <c r="E394" s="115">
        <v>0</v>
      </c>
      <c r="F394" s="115">
        <v>0</v>
      </c>
      <c r="G394" s="115">
        <v>0</v>
      </c>
      <c r="H394" s="115">
        <v>0</v>
      </c>
      <c r="I394" s="115">
        <v>0</v>
      </c>
      <c r="J394" s="115">
        <v>0</v>
      </c>
      <c r="K394" s="115">
        <v>0</v>
      </c>
      <c r="L394" s="115">
        <v>0</v>
      </c>
    </row>
    <row r="395" spans="1:12" x14ac:dyDescent="0.2">
      <c r="A395" t="s">
        <v>584</v>
      </c>
      <c r="B395">
        <v>801</v>
      </c>
      <c r="C395">
        <v>1</v>
      </c>
      <c r="D395" s="115">
        <v>91501.41</v>
      </c>
      <c r="E395" s="115">
        <v>73645.56</v>
      </c>
      <c r="F395" s="115">
        <v>0</v>
      </c>
      <c r="G395" s="115">
        <v>42355.61</v>
      </c>
      <c r="H395" s="115">
        <v>4031.46</v>
      </c>
      <c r="I395" s="115">
        <v>0</v>
      </c>
      <c r="J395" s="115">
        <v>0</v>
      </c>
      <c r="K395" s="115">
        <v>0</v>
      </c>
      <c r="L395" s="115">
        <v>0</v>
      </c>
    </row>
    <row r="396" spans="1:12" x14ac:dyDescent="0.2">
      <c r="A396" t="s">
        <v>584</v>
      </c>
      <c r="B396">
        <v>803</v>
      </c>
      <c r="C396">
        <v>1</v>
      </c>
      <c r="D396" s="115">
        <v>419639.19</v>
      </c>
      <c r="E396" s="115">
        <v>183140.16</v>
      </c>
      <c r="F396" s="115">
        <v>0</v>
      </c>
      <c r="G396" s="115">
        <v>141270.26999999999</v>
      </c>
      <c r="H396" s="115">
        <v>39003.61</v>
      </c>
      <c r="I396" s="115">
        <v>98180.55</v>
      </c>
      <c r="J396" s="115">
        <v>790782</v>
      </c>
      <c r="K396" s="115">
        <v>0</v>
      </c>
      <c r="L396" s="115">
        <v>0</v>
      </c>
    </row>
    <row r="397" spans="1:12" x14ac:dyDescent="0.2">
      <c r="A397" t="s">
        <v>584</v>
      </c>
      <c r="B397">
        <v>806</v>
      </c>
      <c r="C397">
        <v>1</v>
      </c>
      <c r="D397" s="115">
        <v>0</v>
      </c>
      <c r="E397" s="115">
        <v>0</v>
      </c>
      <c r="F397" s="115">
        <v>0</v>
      </c>
      <c r="G397" s="115">
        <v>0</v>
      </c>
      <c r="H397" s="115">
        <v>0</v>
      </c>
      <c r="I397" s="115">
        <v>0</v>
      </c>
      <c r="J397" s="115">
        <v>0</v>
      </c>
      <c r="K397" s="115">
        <v>0</v>
      </c>
      <c r="L397" s="115">
        <v>0</v>
      </c>
    </row>
    <row r="398" spans="1:12" x14ac:dyDescent="0.2">
      <c r="A398" t="s">
        <v>584</v>
      </c>
      <c r="B398">
        <v>809</v>
      </c>
      <c r="C398">
        <v>1</v>
      </c>
      <c r="D398" s="115">
        <v>0</v>
      </c>
      <c r="E398" s="115">
        <v>0</v>
      </c>
      <c r="F398" s="115">
        <v>0</v>
      </c>
      <c r="G398" s="115">
        <v>0</v>
      </c>
      <c r="H398" s="115">
        <v>0</v>
      </c>
      <c r="I398" s="115">
        <v>0</v>
      </c>
      <c r="J398" s="115">
        <v>0</v>
      </c>
      <c r="K398" s="115">
        <v>0</v>
      </c>
      <c r="L398" s="115">
        <v>0</v>
      </c>
    </row>
    <row r="399" spans="1:12" x14ac:dyDescent="0.2">
      <c r="A399" t="s">
        <v>584</v>
      </c>
      <c r="B399">
        <v>810</v>
      </c>
      <c r="C399">
        <v>1</v>
      </c>
      <c r="D399" s="115">
        <v>0</v>
      </c>
      <c r="E399" s="115">
        <v>0</v>
      </c>
      <c r="F399" s="115">
        <v>0</v>
      </c>
      <c r="G399" s="115">
        <v>0</v>
      </c>
      <c r="H399" s="115">
        <v>0</v>
      </c>
      <c r="I399" s="115">
        <v>0</v>
      </c>
      <c r="J399" s="115">
        <v>0</v>
      </c>
      <c r="K399" s="115">
        <v>0</v>
      </c>
      <c r="L399" s="115">
        <v>0</v>
      </c>
    </row>
    <row r="400" spans="1:12" x14ac:dyDescent="0.2">
      <c r="A400" t="s">
        <v>584</v>
      </c>
      <c r="B400">
        <v>811</v>
      </c>
      <c r="C400">
        <v>1</v>
      </c>
      <c r="D400" s="115">
        <v>451342.43</v>
      </c>
      <c r="E400" s="115">
        <v>482134.38</v>
      </c>
      <c r="F400" s="115">
        <v>0</v>
      </c>
      <c r="G400" s="115">
        <v>399962.67</v>
      </c>
      <c r="H400" s="115">
        <v>80000.160000000003</v>
      </c>
      <c r="I400" s="115">
        <v>374265.64</v>
      </c>
      <c r="J400" s="115">
        <v>304237.62</v>
      </c>
      <c r="K400" s="115">
        <v>0</v>
      </c>
      <c r="L400" s="115">
        <v>0</v>
      </c>
    </row>
    <row r="401" spans="1:12" x14ac:dyDescent="0.2">
      <c r="A401" t="s">
        <v>584</v>
      </c>
      <c r="B401">
        <v>813</v>
      </c>
      <c r="C401">
        <v>1</v>
      </c>
      <c r="D401" s="115">
        <v>1320135.44</v>
      </c>
      <c r="E401" s="115">
        <v>1037748.12</v>
      </c>
      <c r="F401" s="115">
        <v>0</v>
      </c>
      <c r="G401" s="115">
        <v>859644</v>
      </c>
      <c r="H401" s="115">
        <v>137457.37</v>
      </c>
      <c r="I401" s="115">
        <v>765199.22</v>
      </c>
      <c r="J401" s="115">
        <v>1153657.8799999999</v>
      </c>
      <c r="K401" s="115">
        <v>0</v>
      </c>
      <c r="L401" s="115">
        <v>0</v>
      </c>
    </row>
    <row r="402" spans="1:12" x14ac:dyDescent="0.2">
      <c r="A402" t="s">
        <v>584</v>
      </c>
      <c r="B402">
        <v>815</v>
      </c>
      <c r="C402">
        <v>2</v>
      </c>
      <c r="D402" s="115">
        <v>120839.38</v>
      </c>
      <c r="E402" s="115">
        <v>1273.4000000000001</v>
      </c>
      <c r="F402" s="115">
        <v>51788.31</v>
      </c>
      <c r="G402" s="115">
        <v>1098.9100000000001</v>
      </c>
      <c r="H402" s="115">
        <v>0</v>
      </c>
      <c r="I402" s="115">
        <v>0</v>
      </c>
      <c r="J402" s="115">
        <v>0</v>
      </c>
      <c r="K402" s="115">
        <v>0</v>
      </c>
      <c r="L402" s="115">
        <v>0</v>
      </c>
    </row>
    <row r="403" spans="1:12" x14ac:dyDescent="0.2">
      <c r="A403" t="s">
        <v>584</v>
      </c>
      <c r="B403">
        <v>818</v>
      </c>
      <c r="C403">
        <v>1</v>
      </c>
      <c r="D403" s="115">
        <v>0</v>
      </c>
      <c r="E403" s="115">
        <v>182224.65</v>
      </c>
      <c r="F403" s="115">
        <v>0</v>
      </c>
      <c r="G403" s="115">
        <v>37452.86</v>
      </c>
      <c r="H403" s="115">
        <v>18831.12</v>
      </c>
      <c r="I403" s="115">
        <v>309909.59000000003</v>
      </c>
      <c r="J403" s="115">
        <v>100525.81</v>
      </c>
      <c r="K403" s="115">
        <v>0</v>
      </c>
      <c r="L403" s="115">
        <v>0</v>
      </c>
    </row>
    <row r="404" spans="1:12" x14ac:dyDescent="0.2">
      <c r="A404" t="s">
        <v>584</v>
      </c>
      <c r="B404">
        <v>819</v>
      </c>
      <c r="C404">
        <v>1</v>
      </c>
      <c r="D404" s="115">
        <v>0</v>
      </c>
      <c r="E404" s="115">
        <v>0</v>
      </c>
      <c r="F404" s="115">
        <v>0</v>
      </c>
      <c r="G404" s="115">
        <v>0</v>
      </c>
      <c r="H404" s="115">
        <v>0</v>
      </c>
      <c r="I404" s="115">
        <v>0</v>
      </c>
      <c r="J404" s="115">
        <v>0</v>
      </c>
      <c r="K404" s="115">
        <v>0</v>
      </c>
      <c r="L404" s="115">
        <v>0</v>
      </c>
    </row>
    <row r="405" spans="1:12" x14ac:dyDescent="0.2">
      <c r="A405" t="s">
        <v>584</v>
      </c>
      <c r="B405">
        <v>820</v>
      </c>
      <c r="C405">
        <v>1</v>
      </c>
      <c r="D405" s="115">
        <v>38796.11</v>
      </c>
      <c r="E405" s="115">
        <v>251195.6</v>
      </c>
      <c r="F405" s="115">
        <v>0</v>
      </c>
      <c r="G405" s="115">
        <v>227259.8</v>
      </c>
      <c r="H405" s="115">
        <v>28560.82</v>
      </c>
      <c r="I405" s="115">
        <v>860870.54</v>
      </c>
      <c r="J405" s="115">
        <v>46926.63</v>
      </c>
      <c r="K405" s="115">
        <v>0</v>
      </c>
      <c r="L405" s="115">
        <v>0</v>
      </c>
    </row>
    <row r="406" spans="1:12" x14ac:dyDescent="0.2">
      <c r="A406" t="s">
        <v>584</v>
      </c>
      <c r="B406">
        <v>821</v>
      </c>
      <c r="C406">
        <v>1</v>
      </c>
      <c r="D406" s="115">
        <v>0</v>
      </c>
      <c r="E406" s="115">
        <v>396198.52</v>
      </c>
      <c r="F406" s="115">
        <v>0</v>
      </c>
      <c r="G406" s="115">
        <v>116136.49</v>
      </c>
      <c r="H406" s="115">
        <v>45493.39</v>
      </c>
      <c r="I406" s="115">
        <v>1056999.07</v>
      </c>
      <c r="J406" s="115">
        <v>74125.83</v>
      </c>
      <c r="K406" s="115">
        <v>0</v>
      </c>
      <c r="L406" s="115">
        <v>0</v>
      </c>
    </row>
    <row r="407" spans="1:12" x14ac:dyDescent="0.2">
      <c r="A407" t="s">
        <v>584</v>
      </c>
      <c r="B407">
        <v>827</v>
      </c>
      <c r="C407">
        <v>1</v>
      </c>
      <c r="D407" s="115">
        <v>0</v>
      </c>
      <c r="E407" s="115">
        <v>0</v>
      </c>
      <c r="F407" s="115">
        <v>0</v>
      </c>
      <c r="G407" s="115">
        <v>0</v>
      </c>
      <c r="H407" s="115">
        <v>0</v>
      </c>
      <c r="I407" s="115">
        <v>0</v>
      </c>
      <c r="J407" s="115">
        <v>0</v>
      </c>
      <c r="K407" s="115">
        <v>0</v>
      </c>
      <c r="L407" s="115">
        <v>0</v>
      </c>
    </row>
    <row r="408" spans="1:12" x14ac:dyDescent="0.2">
      <c r="A408" t="s">
        <v>584</v>
      </c>
      <c r="B408">
        <v>829</v>
      </c>
      <c r="C408">
        <v>1</v>
      </c>
      <c r="D408" s="115">
        <v>0</v>
      </c>
      <c r="E408" s="115">
        <v>1219671.3400000001</v>
      </c>
      <c r="F408" s="115">
        <v>0</v>
      </c>
      <c r="G408" s="115">
        <v>977076.56</v>
      </c>
      <c r="H408" s="115">
        <v>208474.75</v>
      </c>
      <c r="I408" s="115">
        <v>2503996.67</v>
      </c>
      <c r="J408" s="115">
        <v>212689.31</v>
      </c>
      <c r="K408" s="115">
        <v>0</v>
      </c>
      <c r="L408" s="115">
        <v>0</v>
      </c>
    </row>
    <row r="409" spans="1:12" x14ac:dyDescent="0.2">
      <c r="A409" t="s">
        <v>584</v>
      </c>
      <c r="B409">
        <v>830</v>
      </c>
      <c r="C409">
        <v>1</v>
      </c>
      <c r="D409" s="115">
        <v>0</v>
      </c>
      <c r="E409" s="115">
        <v>0</v>
      </c>
      <c r="F409" s="115">
        <v>0</v>
      </c>
      <c r="G409" s="115">
        <v>0</v>
      </c>
      <c r="H409" s="115">
        <v>0</v>
      </c>
      <c r="I409" s="115">
        <v>0</v>
      </c>
      <c r="J409" s="115">
        <v>0</v>
      </c>
      <c r="K409" s="115">
        <v>0</v>
      </c>
      <c r="L409" s="115">
        <v>0</v>
      </c>
    </row>
    <row r="410" spans="1:12" x14ac:dyDescent="0.2">
      <c r="A410" t="s">
        <v>584</v>
      </c>
      <c r="B410">
        <v>831</v>
      </c>
      <c r="C410">
        <v>1</v>
      </c>
      <c r="D410" s="115">
        <v>5958677.7300000004</v>
      </c>
      <c r="E410" s="115">
        <v>5110687.9000000004</v>
      </c>
      <c r="F410" s="115">
        <v>0</v>
      </c>
      <c r="G410" s="115">
        <v>7981625.6200000001</v>
      </c>
      <c r="H410" s="115">
        <v>1438125.47</v>
      </c>
      <c r="I410" s="115">
        <v>8250384.9299999997</v>
      </c>
      <c r="J410" s="115">
        <v>2157710.06</v>
      </c>
      <c r="K410" s="115">
        <v>0</v>
      </c>
      <c r="L410" s="115">
        <v>544179.84</v>
      </c>
    </row>
    <row r="411" spans="1:12" x14ac:dyDescent="0.2">
      <c r="A411" t="s">
        <v>584</v>
      </c>
      <c r="B411">
        <v>832</v>
      </c>
      <c r="C411">
        <v>1</v>
      </c>
      <c r="D411" s="115">
        <v>4391931.2</v>
      </c>
      <c r="E411" s="115">
        <v>2853090.69</v>
      </c>
      <c r="F411" s="115">
        <v>787739.34</v>
      </c>
      <c r="G411" s="115">
        <v>2330875.16</v>
      </c>
      <c r="H411" s="115">
        <v>287008.2</v>
      </c>
      <c r="I411" s="115">
        <v>3984005.21</v>
      </c>
      <c r="J411" s="115">
        <v>979049.63</v>
      </c>
      <c r="K411" s="115">
        <v>0</v>
      </c>
      <c r="L411" s="115">
        <v>283848.24</v>
      </c>
    </row>
    <row r="412" spans="1:12" x14ac:dyDescent="0.2">
      <c r="A412" t="s">
        <v>584</v>
      </c>
      <c r="B412">
        <v>833</v>
      </c>
      <c r="C412">
        <v>1</v>
      </c>
      <c r="D412" s="115">
        <v>38894705.560000002</v>
      </c>
      <c r="E412" s="115">
        <v>14536423.199999999</v>
      </c>
      <c r="F412" s="115">
        <v>2832893.75</v>
      </c>
      <c r="G412" s="115">
        <v>19616016.010000002</v>
      </c>
      <c r="H412" s="115">
        <v>1932596.49</v>
      </c>
      <c r="I412" s="115">
        <v>20758900.84</v>
      </c>
      <c r="J412" s="115">
        <v>13958811.18</v>
      </c>
      <c r="K412" s="115">
        <v>0</v>
      </c>
      <c r="L412" s="115">
        <v>0</v>
      </c>
    </row>
    <row r="413" spans="1:12" x14ac:dyDescent="0.2">
      <c r="A413" t="s">
        <v>584</v>
      </c>
      <c r="B413">
        <v>834</v>
      </c>
      <c r="C413">
        <v>1</v>
      </c>
      <c r="D413" s="115">
        <v>15462385.560000001</v>
      </c>
      <c r="E413" s="115">
        <v>7152820.9500000002</v>
      </c>
      <c r="F413" s="115">
        <v>5210401.51</v>
      </c>
      <c r="G413" s="115">
        <v>11251438.5</v>
      </c>
      <c r="H413" s="115">
        <v>1057203.81</v>
      </c>
      <c r="I413" s="115">
        <v>9525294.0899999999</v>
      </c>
      <c r="J413" s="115">
        <v>236554.27</v>
      </c>
      <c r="K413" s="115">
        <v>0</v>
      </c>
      <c r="L413" s="115">
        <v>0</v>
      </c>
    </row>
    <row r="414" spans="1:12" x14ac:dyDescent="0.2">
      <c r="A414" t="s">
        <v>584</v>
      </c>
      <c r="B414">
        <v>836</v>
      </c>
      <c r="C414">
        <v>1</v>
      </c>
      <c r="D414" s="115">
        <v>260774.31</v>
      </c>
      <c r="E414" s="115">
        <v>53853.97</v>
      </c>
      <c r="F414" s="115">
        <v>0</v>
      </c>
      <c r="G414" s="115">
        <v>125045.66</v>
      </c>
      <c r="H414" s="115">
        <v>21661.57</v>
      </c>
      <c r="I414" s="115">
        <v>0</v>
      </c>
      <c r="J414" s="115">
        <v>14690.8</v>
      </c>
      <c r="K414" s="115">
        <v>0</v>
      </c>
      <c r="L414" s="115">
        <v>0</v>
      </c>
    </row>
    <row r="415" spans="1:12" x14ac:dyDescent="0.2">
      <c r="A415" t="s">
        <v>584</v>
      </c>
      <c r="B415">
        <v>837</v>
      </c>
      <c r="C415">
        <v>1</v>
      </c>
      <c r="D415" s="115">
        <v>426200.39</v>
      </c>
      <c r="E415" s="115">
        <v>308424.17</v>
      </c>
      <c r="F415" s="115">
        <v>0</v>
      </c>
      <c r="G415" s="115">
        <v>414969.43</v>
      </c>
      <c r="H415" s="115">
        <v>45669.51</v>
      </c>
      <c r="I415" s="115">
        <v>0</v>
      </c>
      <c r="J415" s="115">
        <v>586741.24</v>
      </c>
      <c r="K415" s="115">
        <v>0</v>
      </c>
      <c r="L415" s="115">
        <v>0</v>
      </c>
    </row>
    <row r="416" spans="1:12" x14ac:dyDescent="0.2">
      <c r="A416" t="s">
        <v>584</v>
      </c>
      <c r="B416">
        <v>840</v>
      </c>
      <c r="C416">
        <v>1</v>
      </c>
      <c r="D416" s="115">
        <v>254729.39</v>
      </c>
      <c r="E416" s="115">
        <v>386077.55</v>
      </c>
      <c r="F416" s="115">
        <v>0</v>
      </c>
      <c r="G416" s="115">
        <v>680247.63</v>
      </c>
      <c r="H416" s="115">
        <v>114946.73</v>
      </c>
      <c r="I416" s="115">
        <v>1205151.28</v>
      </c>
      <c r="J416" s="115">
        <v>332179.87</v>
      </c>
      <c r="K416" s="115">
        <v>0</v>
      </c>
      <c r="L416" s="115">
        <v>0</v>
      </c>
    </row>
    <row r="417" spans="1:12" x14ac:dyDescent="0.2">
      <c r="A417" t="s">
        <v>584</v>
      </c>
      <c r="B417">
        <v>846</v>
      </c>
      <c r="C417">
        <v>1</v>
      </c>
      <c r="D417" s="115">
        <v>384265.07</v>
      </c>
      <c r="E417" s="115">
        <v>430650.02</v>
      </c>
      <c r="F417" s="115">
        <v>0</v>
      </c>
      <c r="G417" s="115">
        <v>163218.20000000001</v>
      </c>
      <c r="H417" s="115">
        <v>74161.850000000006</v>
      </c>
      <c r="I417" s="115">
        <v>0</v>
      </c>
      <c r="J417" s="115">
        <v>775110.94</v>
      </c>
      <c r="K417" s="115">
        <v>0</v>
      </c>
      <c r="L417" s="115">
        <v>0</v>
      </c>
    </row>
    <row r="418" spans="1:12" x14ac:dyDescent="0.2">
      <c r="A418" t="s">
        <v>584</v>
      </c>
      <c r="B418">
        <v>850</v>
      </c>
      <c r="C418">
        <v>1</v>
      </c>
      <c r="D418" s="115">
        <v>51634.67</v>
      </c>
      <c r="E418" s="115">
        <v>22618.85</v>
      </c>
      <c r="F418" s="115">
        <v>0</v>
      </c>
      <c r="G418" s="115">
        <v>134851.42000000001</v>
      </c>
      <c r="H418" s="115">
        <v>19297.93</v>
      </c>
      <c r="I418" s="115">
        <v>1142986.9099999999</v>
      </c>
      <c r="J418" s="115">
        <v>0</v>
      </c>
      <c r="K418" s="115">
        <v>0</v>
      </c>
      <c r="L418" s="115">
        <v>0</v>
      </c>
    </row>
    <row r="419" spans="1:12" x14ac:dyDescent="0.2">
      <c r="A419" t="s">
        <v>584</v>
      </c>
      <c r="B419">
        <v>852</v>
      </c>
      <c r="C419">
        <v>1</v>
      </c>
      <c r="D419" s="115">
        <v>164261.53</v>
      </c>
      <c r="E419" s="115">
        <v>78420.850000000006</v>
      </c>
      <c r="F419" s="115">
        <v>0</v>
      </c>
      <c r="G419" s="115">
        <v>105184.53</v>
      </c>
      <c r="H419" s="115">
        <v>25419.7</v>
      </c>
      <c r="I419" s="115">
        <v>0</v>
      </c>
      <c r="J419" s="115">
        <v>213056.8</v>
      </c>
      <c r="K419" s="115">
        <v>0</v>
      </c>
      <c r="L419" s="115">
        <v>0</v>
      </c>
    </row>
    <row r="420" spans="1:12" x14ac:dyDescent="0.2">
      <c r="A420" t="s">
        <v>584</v>
      </c>
      <c r="B420">
        <v>857</v>
      </c>
      <c r="C420">
        <v>1</v>
      </c>
      <c r="D420" s="115">
        <v>36359.300000000003</v>
      </c>
      <c r="E420" s="115">
        <v>561141.37</v>
      </c>
      <c r="F420" s="115">
        <v>0</v>
      </c>
      <c r="G420" s="115">
        <v>278629.15000000002</v>
      </c>
      <c r="H420" s="115">
        <v>50592.26</v>
      </c>
      <c r="I420" s="115">
        <v>0</v>
      </c>
      <c r="J420" s="115">
        <v>437190.06</v>
      </c>
      <c r="K420" s="115">
        <v>0</v>
      </c>
      <c r="L420" s="115">
        <v>0</v>
      </c>
    </row>
    <row r="421" spans="1:12" x14ac:dyDescent="0.2">
      <c r="A421" t="s">
        <v>584</v>
      </c>
      <c r="B421">
        <v>858</v>
      </c>
      <c r="C421">
        <v>1</v>
      </c>
      <c r="D421" s="115">
        <v>0</v>
      </c>
      <c r="E421" s="115">
        <v>802291.95</v>
      </c>
      <c r="F421" s="115">
        <v>0</v>
      </c>
      <c r="G421" s="115">
        <v>179176.44</v>
      </c>
      <c r="H421" s="115">
        <v>87198.7</v>
      </c>
      <c r="I421" s="115">
        <v>771797.94</v>
      </c>
      <c r="J421" s="115">
        <v>863347.43</v>
      </c>
      <c r="K421" s="115">
        <v>0</v>
      </c>
      <c r="L421" s="115">
        <v>0</v>
      </c>
    </row>
    <row r="422" spans="1:12" x14ac:dyDescent="0.2">
      <c r="A422" t="s">
        <v>584</v>
      </c>
      <c r="B422">
        <v>861</v>
      </c>
      <c r="C422">
        <v>1</v>
      </c>
      <c r="D422" s="115">
        <v>2585829.0499999998</v>
      </c>
      <c r="E422" s="115">
        <v>1785872.18</v>
      </c>
      <c r="F422" s="115">
        <v>1000000</v>
      </c>
      <c r="G422" s="115">
        <v>1449718.85</v>
      </c>
      <c r="H422" s="115">
        <v>583603.34</v>
      </c>
      <c r="I422" s="115">
        <v>0</v>
      </c>
      <c r="J422" s="115">
        <v>3020254.52</v>
      </c>
      <c r="K422" s="115">
        <v>0</v>
      </c>
      <c r="L422" s="115">
        <v>689309.98</v>
      </c>
    </row>
    <row r="423" spans="1:12" x14ac:dyDescent="0.2">
      <c r="A423" t="s">
        <v>584</v>
      </c>
      <c r="B423">
        <v>876</v>
      </c>
      <c r="C423">
        <v>1</v>
      </c>
      <c r="D423" s="115">
        <v>180834.64</v>
      </c>
      <c r="E423" s="115">
        <v>1881285.09</v>
      </c>
      <c r="F423" s="115">
        <v>0</v>
      </c>
      <c r="G423" s="115">
        <v>1498489.3</v>
      </c>
      <c r="H423" s="115">
        <v>172939.58</v>
      </c>
      <c r="I423" s="115">
        <v>2046679.29</v>
      </c>
      <c r="J423" s="115">
        <v>0</v>
      </c>
      <c r="K423" s="115">
        <v>0</v>
      </c>
      <c r="L423" s="115">
        <v>0</v>
      </c>
    </row>
    <row r="424" spans="1:12" x14ac:dyDescent="0.2">
      <c r="A424" t="s">
        <v>584</v>
      </c>
      <c r="B424">
        <v>877</v>
      </c>
      <c r="C424">
        <v>1</v>
      </c>
      <c r="D424" s="115">
        <v>4358130.18</v>
      </c>
      <c r="E424" s="115">
        <v>4589127.3099999996</v>
      </c>
      <c r="F424" s="115">
        <v>0</v>
      </c>
      <c r="G424" s="115">
        <v>4274632.9400000004</v>
      </c>
      <c r="H424" s="115">
        <v>661618.93000000005</v>
      </c>
      <c r="I424" s="115">
        <v>5205357.8099999996</v>
      </c>
      <c r="J424" s="115">
        <v>1326058.3899999999</v>
      </c>
      <c r="K424" s="115">
        <v>0</v>
      </c>
      <c r="L424" s="115">
        <v>0</v>
      </c>
    </row>
    <row r="425" spans="1:12" x14ac:dyDescent="0.2">
      <c r="A425" t="s">
        <v>584</v>
      </c>
      <c r="B425">
        <v>879</v>
      </c>
      <c r="C425">
        <v>1</v>
      </c>
      <c r="D425" s="115">
        <v>1632231.03</v>
      </c>
      <c r="E425" s="115">
        <v>2128202.15</v>
      </c>
      <c r="F425" s="115">
        <v>0</v>
      </c>
      <c r="G425" s="115">
        <v>1439132.37</v>
      </c>
      <c r="H425" s="115">
        <v>222986.77</v>
      </c>
      <c r="I425" s="115">
        <v>5007873.7</v>
      </c>
      <c r="J425" s="115">
        <v>234192.28</v>
      </c>
      <c r="K425" s="115">
        <v>0</v>
      </c>
      <c r="L425" s="115">
        <v>0</v>
      </c>
    </row>
    <row r="426" spans="1:12" x14ac:dyDescent="0.2">
      <c r="A426" t="s">
        <v>584</v>
      </c>
      <c r="B426">
        <v>880</v>
      </c>
      <c r="C426">
        <v>1</v>
      </c>
      <c r="D426" s="115">
        <v>0</v>
      </c>
      <c r="E426" s="115">
        <v>0</v>
      </c>
      <c r="F426" s="115">
        <v>0</v>
      </c>
      <c r="G426" s="115">
        <v>0</v>
      </c>
      <c r="H426" s="115">
        <v>0</v>
      </c>
      <c r="I426" s="115">
        <v>0</v>
      </c>
      <c r="J426" s="115">
        <v>0</v>
      </c>
      <c r="K426" s="115">
        <v>0</v>
      </c>
      <c r="L426" s="115">
        <v>0</v>
      </c>
    </row>
    <row r="427" spans="1:12" x14ac:dyDescent="0.2">
      <c r="A427" t="s">
        <v>584</v>
      </c>
      <c r="B427">
        <v>881</v>
      </c>
      <c r="C427">
        <v>1</v>
      </c>
      <c r="D427" s="115">
        <v>624335.78</v>
      </c>
      <c r="E427" s="115">
        <v>630673.66</v>
      </c>
      <c r="F427" s="115">
        <v>0</v>
      </c>
      <c r="G427" s="115">
        <v>612911.07999999996</v>
      </c>
      <c r="H427" s="115">
        <v>83492.509999999995</v>
      </c>
      <c r="I427" s="115">
        <v>595953.67000000004</v>
      </c>
      <c r="J427" s="115">
        <v>506861.81</v>
      </c>
      <c r="K427" s="115">
        <v>0</v>
      </c>
      <c r="L427" s="115">
        <v>0</v>
      </c>
    </row>
    <row r="428" spans="1:12" x14ac:dyDescent="0.2">
      <c r="A428" t="s">
        <v>584</v>
      </c>
      <c r="B428">
        <v>882</v>
      </c>
      <c r="C428">
        <v>1</v>
      </c>
      <c r="D428" s="115">
        <v>3245336.94</v>
      </c>
      <c r="E428" s="115">
        <v>3694833.59</v>
      </c>
      <c r="F428" s="115">
        <v>0</v>
      </c>
      <c r="G428" s="115">
        <v>3388258.15</v>
      </c>
      <c r="H428" s="115">
        <v>413457.34</v>
      </c>
      <c r="I428" s="115">
        <v>1748658.15</v>
      </c>
      <c r="J428" s="115">
        <v>737002.21</v>
      </c>
      <c r="K428" s="115">
        <v>0</v>
      </c>
      <c r="L428" s="115">
        <v>0</v>
      </c>
    </row>
    <row r="429" spans="1:12" x14ac:dyDescent="0.2">
      <c r="A429" t="s">
        <v>584</v>
      </c>
      <c r="B429">
        <v>883</v>
      </c>
      <c r="C429">
        <v>1</v>
      </c>
      <c r="D429" s="115">
        <v>1548474.88</v>
      </c>
      <c r="E429" s="115">
        <v>1369034.75</v>
      </c>
      <c r="F429" s="115">
        <v>0</v>
      </c>
      <c r="G429" s="115">
        <v>648545.15</v>
      </c>
      <c r="H429" s="115">
        <v>122150.24</v>
      </c>
      <c r="I429" s="115">
        <v>4213075.3</v>
      </c>
      <c r="J429" s="115">
        <v>656375.32999999996</v>
      </c>
      <c r="K429" s="115">
        <v>0</v>
      </c>
      <c r="L429" s="115">
        <v>0</v>
      </c>
    </row>
    <row r="430" spans="1:12" x14ac:dyDescent="0.2">
      <c r="A430" t="s">
        <v>584</v>
      </c>
      <c r="B430">
        <v>885</v>
      </c>
      <c r="C430">
        <v>1</v>
      </c>
      <c r="D430" s="115">
        <v>0</v>
      </c>
      <c r="E430" s="115">
        <v>4604183.46</v>
      </c>
      <c r="F430" s="115">
        <v>0</v>
      </c>
      <c r="G430" s="115">
        <v>1787203.25</v>
      </c>
      <c r="H430" s="115">
        <v>295004.84999999998</v>
      </c>
      <c r="I430" s="115">
        <v>10764106.460000001</v>
      </c>
      <c r="J430" s="115">
        <v>0</v>
      </c>
      <c r="K430" s="115">
        <v>0</v>
      </c>
      <c r="L430" s="115">
        <v>0</v>
      </c>
    </row>
    <row r="431" spans="1:12" x14ac:dyDescent="0.2">
      <c r="A431" t="s">
        <v>584</v>
      </c>
      <c r="B431">
        <v>891</v>
      </c>
      <c r="C431">
        <v>1</v>
      </c>
      <c r="D431" s="115">
        <v>299729.78000000003</v>
      </c>
      <c r="E431" s="115">
        <v>293727.32</v>
      </c>
      <c r="F431" s="115">
        <v>0</v>
      </c>
      <c r="G431" s="115">
        <v>300684.92</v>
      </c>
      <c r="H431" s="115">
        <v>49237.279999999999</v>
      </c>
      <c r="I431" s="115">
        <v>1390345.22</v>
      </c>
      <c r="J431" s="115">
        <v>671476.33</v>
      </c>
      <c r="K431" s="115">
        <v>0</v>
      </c>
      <c r="L431" s="115">
        <v>0</v>
      </c>
    </row>
    <row r="432" spans="1:12" x14ac:dyDescent="0.2">
      <c r="A432" t="s">
        <v>584</v>
      </c>
      <c r="B432">
        <v>892</v>
      </c>
      <c r="C432">
        <v>1</v>
      </c>
      <c r="D432" s="115">
        <v>0</v>
      </c>
      <c r="E432" s="115">
        <v>0</v>
      </c>
      <c r="F432" s="115">
        <v>0</v>
      </c>
      <c r="G432" s="115">
        <v>0</v>
      </c>
      <c r="H432" s="115">
        <v>0</v>
      </c>
      <c r="I432" s="115">
        <v>0</v>
      </c>
      <c r="J432" s="115">
        <v>0</v>
      </c>
      <c r="K432" s="115">
        <v>0</v>
      </c>
      <c r="L432" s="115">
        <v>0</v>
      </c>
    </row>
    <row r="433" spans="1:12" x14ac:dyDescent="0.2">
      <c r="A433" t="s">
        <v>584</v>
      </c>
      <c r="B433">
        <v>893</v>
      </c>
      <c r="C433">
        <v>1</v>
      </c>
      <c r="D433" s="115">
        <v>0</v>
      </c>
      <c r="E433" s="115">
        <v>0</v>
      </c>
      <c r="F433" s="115">
        <v>0</v>
      </c>
      <c r="G433" s="115">
        <v>0</v>
      </c>
      <c r="H433" s="115">
        <v>0</v>
      </c>
      <c r="I433" s="115">
        <v>0</v>
      </c>
      <c r="J433" s="115">
        <v>0</v>
      </c>
      <c r="K433" s="115">
        <v>0</v>
      </c>
      <c r="L433" s="115">
        <v>0</v>
      </c>
    </row>
    <row r="434" spans="1:12" x14ac:dyDescent="0.2">
      <c r="A434" t="s">
        <v>584</v>
      </c>
      <c r="B434">
        <v>894</v>
      </c>
      <c r="C434">
        <v>1</v>
      </c>
      <c r="D434" s="115">
        <v>0</v>
      </c>
      <c r="E434" s="115">
        <v>0</v>
      </c>
      <c r="F434" s="115">
        <v>0</v>
      </c>
      <c r="G434" s="115">
        <v>0</v>
      </c>
      <c r="H434" s="115">
        <v>0</v>
      </c>
      <c r="I434" s="115">
        <v>0</v>
      </c>
      <c r="J434" s="115">
        <v>0</v>
      </c>
      <c r="K434" s="115">
        <v>0</v>
      </c>
      <c r="L434" s="115">
        <v>0</v>
      </c>
    </row>
    <row r="435" spans="1:12" x14ac:dyDescent="0.2">
      <c r="A435" t="s">
        <v>584</v>
      </c>
      <c r="B435">
        <v>896</v>
      </c>
      <c r="C435">
        <v>1</v>
      </c>
      <c r="D435" s="115">
        <v>0</v>
      </c>
      <c r="E435" s="115">
        <v>0</v>
      </c>
      <c r="F435" s="115">
        <v>0</v>
      </c>
      <c r="G435" s="115">
        <v>0</v>
      </c>
      <c r="H435" s="115">
        <v>0</v>
      </c>
      <c r="I435" s="115">
        <v>0</v>
      </c>
      <c r="J435" s="115">
        <v>0</v>
      </c>
      <c r="K435" s="115">
        <v>0</v>
      </c>
      <c r="L435" s="115">
        <v>0</v>
      </c>
    </row>
    <row r="436" spans="1:12" x14ac:dyDescent="0.2">
      <c r="A436" t="s">
        <v>584</v>
      </c>
      <c r="B436">
        <v>911</v>
      </c>
      <c r="C436">
        <v>1</v>
      </c>
      <c r="D436" s="115">
        <v>3280138.71</v>
      </c>
      <c r="E436" s="115">
        <v>3536308.16</v>
      </c>
      <c r="F436" s="115">
        <v>0</v>
      </c>
      <c r="G436" s="115">
        <v>2592395.7599999998</v>
      </c>
      <c r="H436" s="115">
        <v>475578.06</v>
      </c>
      <c r="I436" s="115">
        <v>4493698.5199999996</v>
      </c>
      <c r="J436" s="115">
        <v>744164.68</v>
      </c>
      <c r="K436" s="115">
        <v>0</v>
      </c>
      <c r="L436" s="115">
        <v>0</v>
      </c>
    </row>
    <row r="437" spans="1:12" x14ac:dyDescent="0.2">
      <c r="A437" t="s">
        <v>584</v>
      </c>
      <c r="B437">
        <v>912</v>
      </c>
      <c r="C437">
        <v>1</v>
      </c>
      <c r="D437" s="115">
        <v>389307.92</v>
      </c>
      <c r="E437" s="115">
        <v>1042670.04</v>
      </c>
      <c r="F437" s="115">
        <v>0</v>
      </c>
      <c r="G437" s="115">
        <v>513263.51</v>
      </c>
      <c r="H437" s="115">
        <v>160129.16</v>
      </c>
      <c r="I437" s="115">
        <v>959078.03</v>
      </c>
      <c r="J437" s="115">
        <v>755013.27</v>
      </c>
      <c r="K437" s="115">
        <v>0</v>
      </c>
      <c r="L437" s="115">
        <v>338353.12</v>
      </c>
    </row>
    <row r="438" spans="1:12" x14ac:dyDescent="0.2">
      <c r="A438" t="s">
        <v>584</v>
      </c>
      <c r="B438">
        <v>913</v>
      </c>
      <c r="C438">
        <v>1</v>
      </c>
      <c r="D438" s="115">
        <v>0</v>
      </c>
      <c r="E438" s="115">
        <v>0</v>
      </c>
      <c r="F438" s="115">
        <v>0</v>
      </c>
      <c r="G438" s="115">
        <v>0</v>
      </c>
      <c r="H438" s="115">
        <v>0</v>
      </c>
      <c r="I438" s="115">
        <v>0</v>
      </c>
      <c r="J438" s="115">
        <v>0</v>
      </c>
      <c r="K438" s="115">
        <v>0</v>
      </c>
      <c r="L438" s="115">
        <v>0</v>
      </c>
    </row>
    <row r="439" spans="1:12" x14ac:dyDescent="0.2">
      <c r="A439" t="s">
        <v>584</v>
      </c>
      <c r="B439">
        <v>914</v>
      </c>
      <c r="C439">
        <v>1</v>
      </c>
      <c r="D439" s="115">
        <v>415231.08</v>
      </c>
      <c r="E439" s="115">
        <v>161282.26999999999</v>
      </c>
      <c r="F439" s="115">
        <v>0</v>
      </c>
      <c r="G439" s="115">
        <v>156615.62</v>
      </c>
      <c r="H439" s="115">
        <v>19969.62</v>
      </c>
      <c r="I439" s="115">
        <v>0</v>
      </c>
      <c r="J439" s="115">
        <v>247233.51</v>
      </c>
      <c r="K439" s="115">
        <v>0</v>
      </c>
      <c r="L439" s="115">
        <v>0</v>
      </c>
    </row>
    <row r="440" spans="1:12" x14ac:dyDescent="0.2">
      <c r="A440" t="s">
        <v>584</v>
      </c>
      <c r="B440">
        <v>918</v>
      </c>
      <c r="C440">
        <v>1</v>
      </c>
      <c r="D440" s="115">
        <v>0</v>
      </c>
      <c r="E440" s="115">
        <v>0</v>
      </c>
      <c r="F440" s="115">
        <v>0</v>
      </c>
      <c r="G440" s="115">
        <v>0</v>
      </c>
      <c r="H440" s="115">
        <v>0</v>
      </c>
      <c r="I440" s="115">
        <v>0</v>
      </c>
      <c r="J440" s="115">
        <v>0</v>
      </c>
      <c r="K440" s="115">
        <v>0</v>
      </c>
      <c r="L440" s="115">
        <v>0</v>
      </c>
    </row>
    <row r="441" spans="1:12" x14ac:dyDescent="0.2">
      <c r="A441" t="s">
        <v>584</v>
      </c>
      <c r="B441">
        <v>2071</v>
      </c>
      <c r="C441">
        <v>1</v>
      </c>
      <c r="D441" s="115">
        <v>45169.98</v>
      </c>
      <c r="E441" s="115">
        <v>754727.04</v>
      </c>
      <c r="F441" s="115">
        <v>275177</v>
      </c>
      <c r="G441" s="115">
        <v>606547.46</v>
      </c>
      <c r="H441" s="115">
        <v>84440.38</v>
      </c>
      <c r="I441" s="115">
        <v>1902031.73</v>
      </c>
      <c r="J441" s="115">
        <v>177676.28</v>
      </c>
      <c r="K441" s="115">
        <v>0</v>
      </c>
      <c r="L441" s="115">
        <v>0</v>
      </c>
    </row>
    <row r="442" spans="1:12" x14ac:dyDescent="0.2">
      <c r="A442" t="s">
        <v>584</v>
      </c>
      <c r="B442">
        <v>2125</v>
      </c>
      <c r="C442">
        <v>1</v>
      </c>
      <c r="D442" s="115">
        <v>667317.04</v>
      </c>
      <c r="E442" s="115">
        <v>666832.53</v>
      </c>
      <c r="F442" s="115">
        <v>0</v>
      </c>
      <c r="G442" s="115">
        <v>654168.59</v>
      </c>
      <c r="H442" s="115">
        <v>118886.61</v>
      </c>
      <c r="I442" s="115">
        <v>698270.22</v>
      </c>
      <c r="J442" s="115">
        <v>472153.65</v>
      </c>
      <c r="K442" s="115">
        <v>0</v>
      </c>
      <c r="L442" s="115">
        <v>0</v>
      </c>
    </row>
    <row r="443" spans="1:12" x14ac:dyDescent="0.2">
      <c r="A443" t="s">
        <v>584</v>
      </c>
      <c r="B443">
        <v>2134</v>
      </c>
      <c r="C443">
        <v>1</v>
      </c>
      <c r="D443" s="115">
        <v>905316.25</v>
      </c>
      <c r="E443" s="115">
        <v>357256.22</v>
      </c>
      <c r="F443" s="115">
        <v>0</v>
      </c>
      <c r="G443" s="115">
        <v>464411.18</v>
      </c>
      <c r="H443" s="115">
        <v>82017.460000000006</v>
      </c>
      <c r="I443" s="115">
        <v>1835971.65</v>
      </c>
      <c r="J443" s="115">
        <v>0</v>
      </c>
      <c r="K443" s="115">
        <v>0</v>
      </c>
      <c r="L443" s="115">
        <v>146531.10999999999</v>
      </c>
    </row>
    <row r="444" spans="1:12" x14ac:dyDescent="0.2">
      <c r="A444" t="s">
        <v>584</v>
      </c>
      <c r="B444">
        <v>2135</v>
      </c>
      <c r="C444">
        <v>1</v>
      </c>
      <c r="D444" s="115">
        <v>214730.05</v>
      </c>
      <c r="E444" s="115">
        <v>671064.32999999996</v>
      </c>
      <c r="F444" s="115">
        <v>0</v>
      </c>
      <c r="G444" s="115">
        <v>680021.75</v>
      </c>
      <c r="H444" s="115">
        <v>84336</v>
      </c>
      <c r="I444" s="115">
        <v>3475290</v>
      </c>
      <c r="J444" s="115">
        <v>0</v>
      </c>
      <c r="K444" s="115">
        <v>0</v>
      </c>
      <c r="L444" s="115">
        <v>0</v>
      </c>
    </row>
    <row r="445" spans="1:12" x14ac:dyDescent="0.2">
      <c r="A445" t="s">
        <v>584</v>
      </c>
      <c r="B445">
        <v>2137</v>
      </c>
      <c r="C445">
        <v>1</v>
      </c>
      <c r="D445" s="115">
        <v>500277.39</v>
      </c>
      <c r="E445" s="115">
        <v>452434.5</v>
      </c>
      <c r="F445" s="115">
        <v>0</v>
      </c>
      <c r="G445" s="115">
        <v>285393.5</v>
      </c>
      <c r="H445" s="115">
        <v>75411.600000000006</v>
      </c>
      <c r="I445" s="115">
        <v>1048600.24</v>
      </c>
      <c r="J445" s="115">
        <v>451424.75</v>
      </c>
      <c r="K445" s="115">
        <v>0</v>
      </c>
      <c r="L445" s="115">
        <v>0</v>
      </c>
    </row>
    <row r="446" spans="1:12" x14ac:dyDescent="0.2">
      <c r="A446" t="s">
        <v>584</v>
      </c>
      <c r="B446">
        <v>2142</v>
      </c>
      <c r="C446">
        <v>1</v>
      </c>
      <c r="D446" s="115">
        <v>0</v>
      </c>
      <c r="E446" s="115">
        <v>1726004.57</v>
      </c>
      <c r="F446" s="115">
        <v>0</v>
      </c>
      <c r="G446" s="115">
        <v>1496341.55</v>
      </c>
      <c r="H446" s="115">
        <v>0</v>
      </c>
      <c r="I446" s="115">
        <v>2667584.41</v>
      </c>
      <c r="J446" s="115">
        <v>935315.14</v>
      </c>
      <c r="K446" s="115">
        <v>0</v>
      </c>
      <c r="L446" s="115">
        <v>0</v>
      </c>
    </row>
    <row r="447" spans="1:12" x14ac:dyDescent="0.2">
      <c r="A447" t="s">
        <v>584</v>
      </c>
      <c r="B447">
        <v>2143</v>
      </c>
      <c r="C447">
        <v>1</v>
      </c>
      <c r="D447" s="115">
        <v>870229.92</v>
      </c>
      <c r="E447" s="115">
        <v>625873.92000000004</v>
      </c>
      <c r="F447" s="115">
        <v>0</v>
      </c>
      <c r="G447" s="115">
        <v>489516.29</v>
      </c>
      <c r="H447" s="115">
        <v>64610.400000000001</v>
      </c>
      <c r="I447" s="115">
        <v>1479720.65</v>
      </c>
      <c r="J447" s="115">
        <v>0</v>
      </c>
      <c r="K447" s="115">
        <v>0</v>
      </c>
      <c r="L447" s="115">
        <v>0</v>
      </c>
    </row>
    <row r="448" spans="1:12" x14ac:dyDescent="0.2">
      <c r="A448" t="s">
        <v>584</v>
      </c>
      <c r="B448">
        <v>2144</v>
      </c>
      <c r="C448">
        <v>1</v>
      </c>
      <c r="D448" s="115">
        <v>804343.5</v>
      </c>
      <c r="E448" s="115">
        <v>2996339.69</v>
      </c>
      <c r="F448" s="115">
        <v>0</v>
      </c>
      <c r="G448" s="115">
        <v>1831709.94</v>
      </c>
      <c r="H448" s="115">
        <v>341456.66</v>
      </c>
      <c r="I448" s="115">
        <v>4822741.7</v>
      </c>
      <c r="J448" s="115">
        <v>322326.62</v>
      </c>
      <c r="K448" s="115">
        <v>0</v>
      </c>
      <c r="L448" s="115">
        <v>0</v>
      </c>
    </row>
    <row r="449" spans="1:12" x14ac:dyDescent="0.2">
      <c r="A449" t="s">
        <v>584</v>
      </c>
      <c r="B449">
        <v>2148</v>
      </c>
      <c r="C449">
        <v>1</v>
      </c>
      <c r="D449" s="115">
        <v>0</v>
      </c>
      <c r="E449" s="115">
        <v>0</v>
      </c>
      <c r="F449" s="115">
        <v>0</v>
      </c>
      <c r="G449" s="115">
        <v>0</v>
      </c>
      <c r="H449" s="115">
        <v>0</v>
      </c>
      <c r="I449" s="115">
        <v>0</v>
      </c>
      <c r="J449" s="115">
        <v>0</v>
      </c>
      <c r="K449" s="115">
        <v>0</v>
      </c>
      <c r="L449" s="115">
        <v>0</v>
      </c>
    </row>
    <row r="450" spans="1:12" x14ac:dyDescent="0.2">
      <c r="A450" t="s">
        <v>584</v>
      </c>
      <c r="B450">
        <v>2149</v>
      </c>
      <c r="C450">
        <v>1</v>
      </c>
      <c r="D450" s="115">
        <v>335382.28999999998</v>
      </c>
      <c r="E450" s="115">
        <v>1072893.22</v>
      </c>
      <c r="F450" s="115">
        <v>264081.24</v>
      </c>
      <c r="G450" s="115">
        <v>1060073.3400000001</v>
      </c>
      <c r="H450" s="115">
        <v>169558.9</v>
      </c>
      <c r="I450" s="115">
        <v>737593.58</v>
      </c>
      <c r="J450" s="115">
        <v>782744.43</v>
      </c>
      <c r="K450" s="115">
        <v>0</v>
      </c>
      <c r="L450" s="115">
        <v>0</v>
      </c>
    </row>
    <row r="451" spans="1:12" x14ac:dyDescent="0.2">
      <c r="A451" t="s">
        <v>584</v>
      </c>
      <c r="B451">
        <v>2153</v>
      </c>
      <c r="C451">
        <v>1</v>
      </c>
      <c r="D451" s="115">
        <v>0</v>
      </c>
      <c r="E451" s="115">
        <v>0</v>
      </c>
      <c r="F451" s="115">
        <v>0</v>
      </c>
      <c r="G451" s="115">
        <v>0</v>
      </c>
      <c r="H451" s="115">
        <v>0</v>
      </c>
      <c r="I451" s="115">
        <v>0</v>
      </c>
      <c r="J451" s="115">
        <v>0</v>
      </c>
      <c r="K451" s="115">
        <v>0</v>
      </c>
      <c r="L451" s="115">
        <v>0</v>
      </c>
    </row>
    <row r="452" spans="1:12" x14ac:dyDescent="0.2">
      <c r="A452" t="s">
        <v>584</v>
      </c>
      <c r="B452">
        <v>2154</v>
      </c>
      <c r="C452">
        <v>1</v>
      </c>
      <c r="D452" s="115">
        <v>0</v>
      </c>
      <c r="E452" s="115">
        <v>0</v>
      </c>
      <c r="F452" s="115">
        <v>0</v>
      </c>
      <c r="G452" s="115">
        <v>0</v>
      </c>
      <c r="H452" s="115">
        <v>0</v>
      </c>
      <c r="I452" s="115">
        <v>0</v>
      </c>
      <c r="J452" s="115">
        <v>0</v>
      </c>
      <c r="K452" s="115">
        <v>0</v>
      </c>
      <c r="L452" s="115">
        <v>0</v>
      </c>
    </row>
    <row r="453" spans="1:12" x14ac:dyDescent="0.2">
      <c r="A453" t="s">
        <v>584</v>
      </c>
      <c r="B453">
        <v>2155</v>
      </c>
      <c r="C453">
        <v>1</v>
      </c>
      <c r="D453" s="115">
        <v>427908.35</v>
      </c>
      <c r="E453" s="115">
        <v>533320.41</v>
      </c>
      <c r="F453" s="115">
        <v>0</v>
      </c>
      <c r="G453" s="115">
        <v>411013.71</v>
      </c>
      <c r="H453" s="115">
        <v>85489.4</v>
      </c>
      <c r="I453" s="115">
        <v>362330.37</v>
      </c>
      <c r="J453" s="115">
        <v>367859.59</v>
      </c>
      <c r="K453" s="115">
        <v>0</v>
      </c>
      <c r="L453" s="115">
        <v>0</v>
      </c>
    </row>
    <row r="454" spans="1:12" x14ac:dyDescent="0.2">
      <c r="A454" t="s">
        <v>584</v>
      </c>
      <c r="B454">
        <v>2159</v>
      </c>
      <c r="C454">
        <v>1</v>
      </c>
      <c r="D454" s="115">
        <v>294409.06</v>
      </c>
      <c r="E454" s="115">
        <v>343725.42</v>
      </c>
      <c r="F454" s="115">
        <v>0</v>
      </c>
      <c r="G454" s="115">
        <v>402286.59</v>
      </c>
      <c r="H454" s="115">
        <v>59189.09</v>
      </c>
      <c r="I454" s="115">
        <v>0</v>
      </c>
      <c r="J454" s="115">
        <v>66199</v>
      </c>
      <c r="K454" s="115">
        <v>0</v>
      </c>
      <c r="L454" s="115">
        <v>0</v>
      </c>
    </row>
    <row r="455" spans="1:12" x14ac:dyDescent="0.2">
      <c r="A455" t="s">
        <v>584</v>
      </c>
      <c r="B455">
        <v>2163</v>
      </c>
      <c r="C455">
        <v>1</v>
      </c>
      <c r="D455" s="115">
        <v>0</v>
      </c>
      <c r="E455" s="115">
        <v>0</v>
      </c>
      <c r="F455" s="115">
        <v>0</v>
      </c>
      <c r="G455" s="115">
        <v>0</v>
      </c>
      <c r="H455" s="115">
        <v>0</v>
      </c>
      <c r="I455" s="115">
        <v>0</v>
      </c>
      <c r="J455" s="115">
        <v>0</v>
      </c>
      <c r="K455" s="115">
        <v>0</v>
      </c>
      <c r="L455" s="115">
        <v>0</v>
      </c>
    </row>
    <row r="456" spans="1:12" x14ac:dyDescent="0.2">
      <c r="A456" t="s">
        <v>584</v>
      </c>
      <c r="B456">
        <v>2164</v>
      </c>
      <c r="C456">
        <v>1</v>
      </c>
      <c r="D456" s="115">
        <v>0</v>
      </c>
      <c r="E456" s="115">
        <v>1012209.13</v>
      </c>
      <c r="F456" s="115">
        <v>0</v>
      </c>
      <c r="G456" s="115">
        <v>316142.84000000003</v>
      </c>
      <c r="H456" s="115">
        <v>84096.42</v>
      </c>
      <c r="I456" s="115">
        <v>1392126.53</v>
      </c>
      <c r="J456" s="115">
        <v>1429711.32</v>
      </c>
      <c r="K456" s="115">
        <v>0</v>
      </c>
      <c r="L456" s="115">
        <v>146474.46</v>
      </c>
    </row>
    <row r="457" spans="1:12" x14ac:dyDescent="0.2">
      <c r="A457" t="s">
        <v>584</v>
      </c>
      <c r="B457">
        <v>2165</v>
      </c>
      <c r="C457">
        <v>1</v>
      </c>
      <c r="D457" s="115">
        <v>0</v>
      </c>
      <c r="E457" s="115">
        <v>600242.16</v>
      </c>
      <c r="F457" s="115">
        <v>0</v>
      </c>
      <c r="G457" s="115">
        <v>673275.14</v>
      </c>
      <c r="H457" s="115">
        <v>75507.45</v>
      </c>
      <c r="I457" s="115">
        <v>302670.86</v>
      </c>
      <c r="J457" s="115">
        <v>992816.09</v>
      </c>
      <c r="K457" s="115">
        <v>0</v>
      </c>
      <c r="L457" s="115">
        <v>0</v>
      </c>
    </row>
    <row r="458" spans="1:12" x14ac:dyDescent="0.2">
      <c r="A458" t="s">
        <v>584</v>
      </c>
      <c r="B458">
        <v>2167</v>
      </c>
      <c r="C458">
        <v>1</v>
      </c>
      <c r="D458" s="115">
        <v>0</v>
      </c>
      <c r="E458" s="115">
        <v>460017.04</v>
      </c>
      <c r="F458" s="115">
        <v>0</v>
      </c>
      <c r="G458" s="115">
        <v>357036.86</v>
      </c>
      <c r="H458" s="115">
        <v>42521.17</v>
      </c>
      <c r="I458" s="115">
        <v>1693963.64</v>
      </c>
      <c r="J458" s="115">
        <v>0</v>
      </c>
      <c r="K458" s="115">
        <v>0</v>
      </c>
      <c r="L458" s="115">
        <v>0</v>
      </c>
    </row>
    <row r="459" spans="1:12" x14ac:dyDescent="0.2">
      <c r="A459" t="s">
        <v>584</v>
      </c>
      <c r="B459">
        <v>2168</v>
      </c>
      <c r="C459">
        <v>1</v>
      </c>
      <c r="D459" s="115">
        <v>0</v>
      </c>
      <c r="E459" s="115">
        <v>676327.46</v>
      </c>
      <c r="F459" s="115">
        <v>0</v>
      </c>
      <c r="G459" s="115">
        <v>301182.92</v>
      </c>
      <c r="H459" s="115">
        <v>104580.07</v>
      </c>
      <c r="I459" s="115">
        <v>688645.41</v>
      </c>
      <c r="J459" s="115">
        <v>588344.37</v>
      </c>
      <c r="K459" s="115">
        <v>0</v>
      </c>
      <c r="L459" s="115">
        <v>0</v>
      </c>
    </row>
    <row r="460" spans="1:12" x14ac:dyDescent="0.2">
      <c r="A460" t="s">
        <v>584</v>
      </c>
      <c r="B460">
        <v>2169</v>
      </c>
      <c r="C460">
        <v>1</v>
      </c>
      <c r="D460" s="115">
        <v>344336.48</v>
      </c>
      <c r="E460" s="115">
        <v>404302.43</v>
      </c>
      <c r="F460" s="115">
        <v>0</v>
      </c>
      <c r="G460" s="115">
        <v>566222.43000000005</v>
      </c>
      <c r="H460" s="115">
        <v>72589.899999999994</v>
      </c>
      <c r="I460" s="115">
        <v>319998.87</v>
      </c>
      <c r="J460" s="115">
        <v>0</v>
      </c>
      <c r="K460" s="115">
        <v>0</v>
      </c>
      <c r="L460" s="115">
        <v>0</v>
      </c>
    </row>
    <row r="461" spans="1:12" x14ac:dyDescent="0.2">
      <c r="A461" t="s">
        <v>584</v>
      </c>
      <c r="B461">
        <v>2170</v>
      </c>
      <c r="C461">
        <v>1</v>
      </c>
      <c r="D461" s="115">
        <v>173297.16</v>
      </c>
      <c r="E461" s="115">
        <v>684716.67</v>
      </c>
      <c r="F461" s="115">
        <v>0</v>
      </c>
      <c r="G461" s="115">
        <v>713600.85</v>
      </c>
      <c r="H461" s="115">
        <v>119872.04</v>
      </c>
      <c r="I461" s="115">
        <v>0</v>
      </c>
      <c r="J461" s="115">
        <v>3891849.39</v>
      </c>
      <c r="K461" s="115">
        <v>0</v>
      </c>
      <c r="L461" s="115">
        <v>0</v>
      </c>
    </row>
    <row r="462" spans="1:12" x14ac:dyDescent="0.2">
      <c r="A462" t="s">
        <v>584</v>
      </c>
      <c r="B462">
        <v>2171</v>
      </c>
      <c r="C462">
        <v>1</v>
      </c>
      <c r="D462" s="115">
        <v>547326.36</v>
      </c>
      <c r="E462" s="115">
        <v>119439.24</v>
      </c>
      <c r="F462" s="115">
        <v>0</v>
      </c>
      <c r="G462" s="115">
        <v>233811.36</v>
      </c>
      <c r="H462" s="115">
        <v>33586.33</v>
      </c>
      <c r="I462" s="115">
        <v>376890.74</v>
      </c>
      <c r="J462" s="115">
        <v>46075.360000000001</v>
      </c>
      <c r="K462" s="115">
        <v>0</v>
      </c>
      <c r="L462" s="115">
        <v>0</v>
      </c>
    </row>
    <row r="463" spans="1:12" x14ac:dyDescent="0.2">
      <c r="A463" t="s">
        <v>584</v>
      </c>
      <c r="B463">
        <v>2172</v>
      </c>
      <c r="C463">
        <v>1</v>
      </c>
      <c r="D463" s="115">
        <v>704777.28</v>
      </c>
      <c r="E463" s="115">
        <v>529264.03</v>
      </c>
      <c r="F463" s="115">
        <v>0</v>
      </c>
      <c r="G463" s="115">
        <v>474522.96</v>
      </c>
      <c r="H463" s="115">
        <v>115340.19</v>
      </c>
      <c r="I463" s="115">
        <v>509377.99</v>
      </c>
      <c r="J463" s="115">
        <v>1170580.07</v>
      </c>
      <c r="K463" s="115">
        <v>0</v>
      </c>
      <c r="L463" s="115">
        <v>0</v>
      </c>
    </row>
    <row r="464" spans="1:12" x14ac:dyDescent="0.2">
      <c r="A464" t="s">
        <v>584</v>
      </c>
      <c r="B464">
        <v>2174</v>
      </c>
      <c r="C464">
        <v>1</v>
      </c>
      <c r="D464" s="115">
        <v>0</v>
      </c>
      <c r="E464" s="115">
        <v>693652.3</v>
      </c>
      <c r="F464" s="115">
        <v>0</v>
      </c>
      <c r="G464" s="115">
        <v>351200.46</v>
      </c>
      <c r="H464" s="115">
        <v>114378.95</v>
      </c>
      <c r="I464" s="115">
        <v>275028.62</v>
      </c>
      <c r="J464" s="115">
        <v>279485.27</v>
      </c>
      <c r="K464" s="115">
        <v>0</v>
      </c>
      <c r="L464" s="115">
        <v>0</v>
      </c>
    </row>
    <row r="465" spans="1:12" x14ac:dyDescent="0.2">
      <c r="A465" t="s">
        <v>584</v>
      </c>
      <c r="B465">
        <v>2176</v>
      </c>
      <c r="C465">
        <v>1</v>
      </c>
      <c r="D465" s="115">
        <v>546813.02</v>
      </c>
      <c r="E465" s="115">
        <v>181055.39</v>
      </c>
      <c r="F465" s="115">
        <v>0</v>
      </c>
      <c r="G465" s="115">
        <v>453141.64</v>
      </c>
      <c r="H465" s="115">
        <v>45672.87</v>
      </c>
      <c r="I465" s="115">
        <v>1914612.89</v>
      </c>
      <c r="J465" s="115">
        <v>153461.62</v>
      </c>
      <c r="K465" s="115">
        <v>0</v>
      </c>
      <c r="L465" s="115">
        <v>0</v>
      </c>
    </row>
    <row r="466" spans="1:12" x14ac:dyDescent="0.2">
      <c r="A466" t="s">
        <v>584</v>
      </c>
      <c r="B466">
        <v>2180</v>
      </c>
      <c r="C466">
        <v>1</v>
      </c>
      <c r="D466" s="115">
        <v>820607.03</v>
      </c>
      <c r="E466" s="115">
        <v>460275.01</v>
      </c>
      <c r="F466" s="115">
        <v>0</v>
      </c>
      <c r="G466" s="115">
        <v>453122.53</v>
      </c>
      <c r="H466" s="115">
        <v>58620</v>
      </c>
      <c r="I466" s="115">
        <v>2335731.94</v>
      </c>
      <c r="J466" s="115">
        <v>561928.06999999995</v>
      </c>
      <c r="K466" s="115">
        <v>0</v>
      </c>
      <c r="L466" s="115">
        <v>0</v>
      </c>
    </row>
    <row r="467" spans="1:12" x14ac:dyDescent="0.2">
      <c r="A467" t="s">
        <v>584</v>
      </c>
      <c r="B467">
        <v>2183</v>
      </c>
      <c r="C467">
        <v>1</v>
      </c>
      <c r="D467" s="115">
        <v>0</v>
      </c>
      <c r="E467" s="115">
        <v>0</v>
      </c>
      <c r="F467" s="115">
        <v>0</v>
      </c>
      <c r="G467" s="115">
        <v>0</v>
      </c>
      <c r="H467" s="115">
        <v>0</v>
      </c>
      <c r="I467" s="115">
        <v>0</v>
      </c>
      <c r="J467" s="115">
        <v>0</v>
      </c>
      <c r="K467" s="115">
        <v>0</v>
      </c>
      <c r="L467" s="115">
        <v>0</v>
      </c>
    </row>
    <row r="468" spans="1:12" x14ac:dyDescent="0.2">
      <c r="A468" t="s">
        <v>584</v>
      </c>
      <c r="B468">
        <v>2184</v>
      </c>
      <c r="C468">
        <v>1</v>
      </c>
      <c r="D468" s="115">
        <v>478574.09</v>
      </c>
      <c r="E468" s="115">
        <v>852843.93</v>
      </c>
      <c r="F468" s="115">
        <v>0</v>
      </c>
      <c r="G468" s="115">
        <v>966810.12</v>
      </c>
      <c r="H468" s="115">
        <v>39201.360000000001</v>
      </c>
      <c r="I468" s="115">
        <v>1436189.09</v>
      </c>
      <c r="J468" s="115">
        <v>624617.98</v>
      </c>
      <c r="K468" s="115">
        <v>0</v>
      </c>
      <c r="L468" s="115">
        <v>0</v>
      </c>
    </row>
    <row r="469" spans="1:12" x14ac:dyDescent="0.2">
      <c r="A469" t="s">
        <v>584</v>
      </c>
      <c r="B469">
        <v>2190</v>
      </c>
      <c r="C469">
        <v>1</v>
      </c>
      <c r="D469" s="115">
        <v>812411.36</v>
      </c>
      <c r="E469" s="115">
        <v>394245.79</v>
      </c>
      <c r="F469" s="115">
        <v>0</v>
      </c>
      <c r="G469" s="115">
        <v>340240.17</v>
      </c>
      <c r="H469" s="115">
        <v>200134.36</v>
      </c>
      <c r="I469" s="115">
        <v>0</v>
      </c>
      <c r="J469" s="115">
        <v>858576.43</v>
      </c>
      <c r="K469" s="115">
        <v>0</v>
      </c>
      <c r="L469" s="115">
        <v>172511.38</v>
      </c>
    </row>
    <row r="470" spans="1:12" x14ac:dyDescent="0.2">
      <c r="A470" t="s">
        <v>584</v>
      </c>
      <c r="B470">
        <v>2198</v>
      </c>
      <c r="C470">
        <v>1</v>
      </c>
      <c r="D470" s="115">
        <v>265443.90999999997</v>
      </c>
      <c r="E470" s="115">
        <v>471320.43</v>
      </c>
      <c r="F470" s="115">
        <v>0</v>
      </c>
      <c r="G470" s="115">
        <v>281572.83</v>
      </c>
      <c r="H470" s="115">
        <v>76887.11</v>
      </c>
      <c r="I470" s="115">
        <v>0</v>
      </c>
      <c r="J470" s="115">
        <v>509409.79</v>
      </c>
      <c r="K470" s="115">
        <v>0</v>
      </c>
      <c r="L470" s="115">
        <v>101960.04</v>
      </c>
    </row>
    <row r="471" spans="1:12" x14ac:dyDescent="0.2">
      <c r="A471" t="s">
        <v>584</v>
      </c>
      <c r="B471">
        <v>2215</v>
      </c>
      <c r="C471">
        <v>1</v>
      </c>
      <c r="D471" s="115">
        <v>331924.99</v>
      </c>
      <c r="E471" s="115">
        <v>100261.43</v>
      </c>
      <c r="F471" s="115">
        <v>0</v>
      </c>
      <c r="G471" s="115">
        <v>166224.92000000001</v>
      </c>
      <c r="H471" s="115">
        <v>26454.17</v>
      </c>
      <c r="I471" s="115">
        <v>0</v>
      </c>
      <c r="J471" s="115">
        <v>0</v>
      </c>
      <c r="K471" s="115">
        <v>0</v>
      </c>
      <c r="L471" s="115">
        <v>0</v>
      </c>
    </row>
    <row r="472" spans="1:12" x14ac:dyDescent="0.2">
      <c r="A472" t="s">
        <v>584</v>
      </c>
      <c r="B472">
        <v>2310</v>
      </c>
      <c r="C472">
        <v>1</v>
      </c>
      <c r="D472" s="115">
        <v>0</v>
      </c>
      <c r="E472" s="115">
        <v>942802.04</v>
      </c>
      <c r="F472" s="115">
        <v>0</v>
      </c>
      <c r="G472" s="115">
        <v>536541.05000000005</v>
      </c>
      <c r="H472" s="115">
        <v>99287.51</v>
      </c>
      <c r="I472" s="115">
        <v>2622839.27</v>
      </c>
      <c r="J472" s="115">
        <v>0</v>
      </c>
      <c r="K472" s="115">
        <v>0</v>
      </c>
      <c r="L472" s="115">
        <v>0</v>
      </c>
    </row>
    <row r="473" spans="1:12" x14ac:dyDescent="0.2">
      <c r="A473" t="s">
        <v>584</v>
      </c>
      <c r="B473">
        <v>2311</v>
      </c>
      <c r="C473">
        <v>1</v>
      </c>
      <c r="D473" s="115">
        <v>153249.12</v>
      </c>
      <c r="E473" s="115">
        <v>359070.84</v>
      </c>
      <c r="F473" s="115">
        <v>0</v>
      </c>
      <c r="G473" s="115">
        <v>738989.81</v>
      </c>
      <c r="H473" s="115">
        <v>62908.97</v>
      </c>
      <c r="I473" s="115">
        <v>1252883.6399999999</v>
      </c>
      <c r="J473" s="115">
        <v>0</v>
      </c>
      <c r="K473" s="115">
        <v>0</v>
      </c>
      <c r="L473" s="115">
        <v>0</v>
      </c>
    </row>
    <row r="474" spans="1:12" x14ac:dyDescent="0.2">
      <c r="A474" t="s">
        <v>584</v>
      </c>
      <c r="B474">
        <v>2342</v>
      </c>
      <c r="C474">
        <v>1</v>
      </c>
      <c r="D474" s="115">
        <v>1124051.57</v>
      </c>
      <c r="E474" s="115">
        <v>444062.14</v>
      </c>
      <c r="F474" s="115">
        <v>0</v>
      </c>
      <c r="G474" s="115">
        <v>275566.49</v>
      </c>
      <c r="H474" s="115">
        <v>78490.41</v>
      </c>
      <c r="I474" s="115">
        <v>0</v>
      </c>
      <c r="J474" s="115">
        <v>238539.61</v>
      </c>
      <c r="K474" s="115">
        <v>0</v>
      </c>
      <c r="L474" s="115">
        <v>0</v>
      </c>
    </row>
    <row r="475" spans="1:12" x14ac:dyDescent="0.2">
      <c r="A475" t="s">
        <v>584</v>
      </c>
      <c r="B475">
        <v>2358</v>
      </c>
      <c r="C475">
        <v>1</v>
      </c>
      <c r="D475" s="115">
        <v>503125.14</v>
      </c>
      <c r="E475" s="115">
        <v>108095.02</v>
      </c>
      <c r="F475" s="115">
        <v>0</v>
      </c>
      <c r="G475" s="115">
        <v>145516.6</v>
      </c>
      <c r="H475" s="115">
        <v>22874.560000000001</v>
      </c>
      <c r="I475" s="115">
        <v>116818.77</v>
      </c>
      <c r="J475" s="115">
        <v>138675.4</v>
      </c>
      <c r="K475" s="115">
        <v>0</v>
      </c>
      <c r="L475" s="115">
        <v>0</v>
      </c>
    </row>
    <row r="476" spans="1:12" x14ac:dyDescent="0.2">
      <c r="A476" t="s">
        <v>584</v>
      </c>
      <c r="B476">
        <v>2359</v>
      </c>
      <c r="C476">
        <v>1</v>
      </c>
      <c r="D476" s="115">
        <v>0</v>
      </c>
      <c r="E476" s="115">
        <v>0</v>
      </c>
      <c r="F476" s="115">
        <v>0</v>
      </c>
      <c r="G476" s="115">
        <v>0</v>
      </c>
      <c r="H476" s="115">
        <v>0</v>
      </c>
      <c r="I476" s="115">
        <v>0</v>
      </c>
      <c r="J476" s="115">
        <v>0</v>
      </c>
      <c r="K476" s="115">
        <v>0</v>
      </c>
      <c r="L476" s="115">
        <v>0</v>
      </c>
    </row>
    <row r="477" spans="1:12" x14ac:dyDescent="0.2">
      <c r="A477" t="s">
        <v>584</v>
      </c>
      <c r="B477">
        <v>2364</v>
      </c>
      <c r="C477">
        <v>1</v>
      </c>
      <c r="D477" s="115">
        <v>481966.98</v>
      </c>
      <c r="E477" s="115">
        <v>441832.88</v>
      </c>
      <c r="F477" s="115">
        <v>0</v>
      </c>
      <c r="G477" s="115">
        <v>254997.88</v>
      </c>
      <c r="H477" s="115">
        <v>57205.74</v>
      </c>
      <c r="I477" s="115">
        <v>1301971.25</v>
      </c>
      <c r="J477" s="115">
        <v>144186.23000000001</v>
      </c>
      <c r="K477" s="115">
        <v>0</v>
      </c>
      <c r="L477" s="115">
        <v>0</v>
      </c>
    </row>
    <row r="478" spans="1:12" x14ac:dyDescent="0.2">
      <c r="A478" t="s">
        <v>584</v>
      </c>
      <c r="B478">
        <v>2365</v>
      </c>
      <c r="C478">
        <v>1</v>
      </c>
      <c r="D478" s="115">
        <v>858745.22</v>
      </c>
      <c r="E478" s="115">
        <v>469530.83</v>
      </c>
      <c r="F478" s="115">
        <v>0</v>
      </c>
      <c r="G478" s="115">
        <v>478615.85</v>
      </c>
      <c r="H478" s="115">
        <v>92440.01</v>
      </c>
      <c r="I478" s="115">
        <v>0</v>
      </c>
      <c r="J478" s="115">
        <v>2579107.29</v>
      </c>
      <c r="K478" s="115">
        <v>0</v>
      </c>
      <c r="L478" s="115">
        <v>92064.26</v>
      </c>
    </row>
    <row r="479" spans="1:12" x14ac:dyDescent="0.2">
      <c r="A479" t="s">
        <v>584</v>
      </c>
      <c r="B479">
        <v>2396</v>
      </c>
      <c r="C479">
        <v>1</v>
      </c>
      <c r="D479" s="115">
        <v>452293.39</v>
      </c>
      <c r="E479" s="115">
        <v>725260.74</v>
      </c>
      <c r="F479" s="115">
        <v>0</v>
      </c>
      <c r="G479" s="115">
        <v>611903.67000000004</v>
      </c>
      <c r="H479" s="115">
        <v>152785.69</v>
      </c>
      <c r="I479" s="115">
        <v>1038760.21</v>
      </c>
      <c r="J479" s="115">
        <v>368724.86</v>
      </c>
      <c r="K479" s="115">
        <v>0</v>
      </c>
      <c r="L479" s="115">
        <v>0</v>
      </c>
    </row>
    <row r="480" spans="1:12" x14ac:dyDescent="0.2">
      <c r="A480" t="s">
        <v>584</v>
      </c>
      <c r="B480">
        <v>2397</v>
      </c>
      <c r="C480">
        <v>1</v>
      </c>
      <c r="D480" s="115">
        <v>276087.32</v>
      </c>
      <c r="E480" s="115">
        <v>748557.6</v>
      </c>
      <c r="F480" s="115">
        <v>0</v>
      </c>
      <c r="G480" s="115">
        <v>645920.64</v>
      </c>
      <c r="H480" s="115">
        <v>103179.16</v>
      </c>
      <c r="I480" s="115">
        <v>3409684.03</v>
      </c>
      <c r="J480" s="115">
        <v>75674</v>
      </c>
      <c r="K480" s="115">
        <v>0</v>
      </c>
      <c r="L480" s="115">
        <v>0</v>
      </c>
    </row>
    <row r="481" spans="1:12" x14ac:dyDescent="0.2">
      <c r="A481" t="s">
        <v>584</v>
      </c>
      <c r="B481">
        <v>2448</v>
      </c>
      <c r="C481">
        <v>1</v>
      </c>
      <c r="D481" s="115">
        <v>451760</v>
      </c>
      <c r="E481" s="115">
        <v>352934.24</v>
      </c>
      <c r="F481" s="115">
        <v>0</v>
      </c>
      <c r="G481" s="115">
        <v>518351.51</v>
      </c>
      <c r="H481" s="115">
        <v>55790.04</v>
      </c>
      <c r="I481" s="115">
        <v>0</v>
      </c>
      <c r="J481" s="115">
        <v>531323.97</v>
      </c>
      <c r="K481" s="115">
        <v>0</v>
      </c>
      <c r="L481" s="115">
        <v>0</v>
      </c>
    </row>
    <row r="482" spans="1:12" x14ac:dyDescent="0.2">
      <c r="A482" t="s">
        <v>584</v>
      </c>
      <c r="B482">
        <v>2527</v>
      </c>
      <c r="C482">
        <v>1</v>
      </c>
      <c r="D482" s="115">
        <v>0</v>
      </c>
      <c r="E482" s="115">
        <v>0</v>
      </c>
      <c r="F482" s="115">
        <v>0</v>
      </c>
      <c r="G482" s="115">
        <v>0</v>
      </c>
      <c r="H482" s="115">
        <v>0</v>
      </c>
      <c r="I482" s="115">
        <v>0</v>
      </c>
      <c r="J482" s="115">
        <v>0</v>
      </c>
      <c r="K482" s="115">
        <v>0</v>
      </c>
      <c r="L482" s="115">
        <v>0</v>
      </c>
    </row>
    <row r="483" spans="1:12" x14ac:dyDescent="0.2">
      <c r="A483" t="s">
        <v>584</v>
      </c>
      <c r="B483">
        <v>2534</v>
      </c>
      <c r="C483">
        <v>1</v>
      </c>
      <c r="D483" s="115">
        <v>389688.12</v>
      </c>
      <c r="E483" s="115">
        <v>490494.27</v>
      </c>
      <c r="F483" s="115">
        <v>0</v>
      </c>
      <c r="G483" s="115">
        <v>466602.42</v>
      </c>
      <c r="H483" s="115">
        <v>68827.64</v>
      </c>
      <c r="I483" s="115">
        <v>0</v>
      </c>
      <c r="J483" s="115">
        <v>0</v>
      </c>
      <c r="K483" s="115">
        <v>0</v>
      </c>
      <c r="L483" s="115">
        <v>0</v>
      </c>
    </row>
    <row r="484" spans="1:12" x14ac:dyDescent="0.2">
      <c r="A484" t="s">
        <v>584</v>
      </c>
      <c r="B484">
        <v>2536</v>
      </c>
      <c r="C484">
        <v>1</v>
      </c>
      <c r="D484" s="115">
        <v>850126.61</v>
      </c>
      <c r="E484" s="115">
        <v>147918.95000000001</v>
      </c>
      <c r="F484" s="115">
        <v>0</v>
      </c>
      <c r="G484" s="115">
        <v>346249.76</v>
      </c>
      <c r="H484" s="115">
        <v>33226.300000000003</v>
      </c>
      <c r="I484" s="115">
        <v>480812.13</v>
      </c>
      <c r="J484" s="115">
        <v>0</v>
      </c>
      <c r="K484" s="115">
        <v>0</v>
      </c>
      <c r="L484" s="115">
        <v>0</v>
      </c>
    </row>
    <row r="485" spans="1:12" x14ac:dyDescent="0.2">
      <c r="A485" t="s">
        <v>584</v>
      </c>
      <c r="B485">
        <v>2580</v>
      </c>
      <c r="C485">
        <v>1</v>
      </c>
      <c r="D485" s="115">
        <v>0</v>
      </c>
      <c r="E485" s="115">
        <v>563975.66</v>
      </c>
      <c r="F485" s="115">
        <v>0</v>
      </c>
      <c r="G485" s="115">
        <v>408426.65</v>
      </c>
      <c r="H485" s="115">
        <v>66192.789999999994</v>
      </c>
      <c r="I485" s="115">
        <v>1707710.71</v>
      </c>
      <c r="J485" s="115">
        <v>433959.84</v>
      </c>
      <c r="K485" s="115">
        <v>0</v>
      </c>
      <c r="L485" s="115">
        <v>0</v>
      </c>
    </row>
    <row r="486" spans="1:12" x14ac:dyDescent="0.2">
      <c r="A486" t="s">
        <v>584</v>
      </c>
      <c r="B486">
        <v>2609</v>
      </c>
      <c r="C486">
        <v>1</v>
      </c>
      <c r="D486" s="115">
        <v>274445.61</v>
      </c>
      <c r="E486" s="115">
        <v>299788.42</v>
      </c>
      <c r="F486" s="115">
        <v>0</v>
      </c>
      <c r="G486" s="115">
        <v>32126.18</v>
      </c>
      <c r="H486" s="115">
        <v>33847.410000000003</v>
      </c>
      <c r="I486" s="115">
        <v>755962.47</v>
      </c>
      <c r="J486" s="115">
        <v>119384.29</v>
      </c>
      <c r="K486" s="115">
        <v>0</v>
      </c>
      <c r="L486" s="115">
        <v>0</v>
      </c>
    </row>
    <row r="487" spans="1:12" x14ac:dyDescent="0.2">
      <c r="A487" t="s">
        <v>584</v>
      </c>
      <c r="B487">
        <v>2683</v>
      </c>
      <c r="C487">
        <v>1</v>
      </c>
      <c r="D487" s="115">
        <v>245756.51</v>
      </c>
      <c r="E487" s="115">
        <v>111013.67</v>
      </c>
      <c r="F487" s="115">
        <v>0</v>
      </c>
      <c r="G487" s="115">
        <v>156393.14000000001</v>
      </c>
      <c r="H487" s="115">
        <v>30416.63</v>
      </c>
      <c r="I487" s="115">
        <v>0</v>
      </c>
      <c r="J487" s="115">
        <v>79677.850000000006</v>
      </c>
      <c r="K487" s="115">
        <v>0</v>
      </c>
      <c r="L487" s="115">
        <v>0</v>
      </c>
    </row>
    <row r="488" spans="1:12" x14ac:dyDescent="0.2">
      <c r="A488" t="s">
        <v>584</v>
      </c>
      <c r="B488">
        <v>2687</v>
      </c>
      <c r="C488">
        <v>1</v>
      </c>
      <c r="D488" s="115">
        <v>0</v>
      </c>
      <c r="E488" s="115">
        <v>1084843.77</v>
      </c>
      <c r="F488" s="115">
        <v>0</v>
      </c>
      <c r="G488" s="115">
        <v>665048.46</v>
      </c>
      <c r="H488" s="115">
        <v>147816.53</v>
      </c>
      <c r="I488" s="115">
        <v>2974416.69</v>
      </c>
      <c r="J488" s="115">
        <v>135161.24</v>
      </c>
      <c r="K488" s="115">
        <v>0</v>
      </c>
      <c r="L488" s="115">
        <v>0</v>
      </c>
    </row>
    <row r="489" spans="1:12" x14ac:dyDescent="0.2">
      <c r="A489" t="s">
        <v>584</v>
      </c>
      <c r="B489">
        <v>2689</v>
      </c>
      <c r="C489">
        <v>1</v>
      </c>
      <c r="D489" s="115">
        <v>340229.79</v>
      </c>
      <c r="E489" s="115">
        <v>598510.87</v>
      </c>
      <c r="F489" s="115">
        <v>0</v>
      </c>
      <c r="G489" s="115">
        <v>681887.12</v>
      </c>
      <c r="H489" s="115">
        <v>112050.21</v>
      </c>
      <c r="I489" s="115">
        <v>1830291.67</v>
      </c>
      <c r="J489" s="115">
        <v>0</v>
      </c>
      <c r="K489" s="115">
        <v>0</v>
      </c>
      <c r="L489" s="115">
        <v>0</v>
      </c>
    </row>
    <row r="490" spans="1:12" x14ac:dyDescent="0.2">
      <c r="A490" t="s">
        <v>584</v>
      </c>
      <c r="B490">
        <v>2711</v>
      </c>
      <c r="C490">
        <v>1</v>
      </c>
      <c r="D490" s="115">
        <v>0</v>
      </c>
      <c r="E490" s="115">
        <v>689375.49</v>
      </c>
      <c r="F490" s="115">
        <v>0</v>
      </c>
      <c r="G490" s="115">
        <v>0</v>
      </c>
      <c r="H490" s="115">
        <v>0</v>
      </c>
      <c r="I490" s="115">
        <v>1069305.02</v>
      </c>
      <c r="J490" s="115">
        <v>70026.81</v>
      </c>
      <c r="K490" s="115">
        <v>0</v>
      </c>
      <c r="L490" s="115">
        <v>763895.44</v>
      </c>
    </row>
    <row r="491" spans="1:12" x14ac:dyDescent="0.2">
      <c r="A491" t="s">
        <v>584</v>
      </c>
      <c r="B491">
        <v>2752</v>
      </c>
      <c r="C491">
        <v>1</v>
      </c>
      <c r="D491" s="115">
        <v>532072.48</v>
      </c>
      <c r="E491" s="115">
        <v>1517896.16</v>
      </c>
      <c r="F491" s="115">
        <v>0</v>
      </c>
      <c r="G491" s="115">
        <v>1495134.54</v>
      </c>
      <c r="H491" s="115">
        <v>147169.35</v>
      </c>
      <c r="I491" s="115">
        <v>1672069.84</v>
      </c>
      <c r="J491" s="115">
        <v>927808.89</v>
      </c>
      <c r="K491" s="115">
        <v>0</v>
      </c>
      <c r="L491" s="115">
        <v>0</v>
      </c>
    </row>
    <row r="492" spans="1:12" x14ac:dyDescent="0.2">
      <c r="A492" t="s">
        <v>584</v>
      </c>
      <c r="B492">
        <v>2753</v>
      </c>
      <c r="C492">
        <v>1</v>
      </c>
      <c r="D492" s="115">
        <v>360721.34</v>
      </c>
      <c r="E492" s="115">
        <v>644350.23</v>
      </c>
      <c r="F492" s="115">
        <v>0</v>
      </c>
      <c r="G492" s="115">
        <v>500238.17</v>
      </c>
      <c r="H492" s="115">
        <v>99576.24</v>
      </c>
      <c r="I492" s="115">
        <v>684069.2</v>
      </c>
      <c r="J492" s="115">
        <v>34586.370000000003</v>
      </c>
      <c r="K492" s="115">
        <v>0</v>
      </c>
      <c r="L492" s="115">
        <v>0</v>
      </c>
    </row>
    <row r="493" spans="1:12" x14ac:dyDescent="0.2">
      <c r="A493" t="s">
        <v>584</v>
      </c>
      <c r="B493">
        <v>2754</v>
      </c>
      <c r="C493">
        <v>1</v>
      </c>
      <c r="D493" s="115">
        <v>376092.08</v>
      </c>
      <c r="E493" s="115">
        <v>239507.94</v>
      </c>
      <c r="F493" s="115">
        <v>0</v>
      </c>
      <c r="G493" s="115">
        <v>311901.21999999997</v>
      </c>
      <c r="H493" s="115">
        <v>33859.81</v>
      </c>
      <c r="I493" s="115">
        <v>592697.79</v>
      </c>
      <c r="J493" s="115">
        <v>177907.29</v>
      </c>
      <c r="K493" s="115">
        <v>0</v>
      </c>
      <c r="L493" s="115">
        <v>0</v>
      </c>
    </row>
    <row r="494" spans="1:12" x14ac:dyDescent="0.2">
      <c r="A494" t="s">
        <v>584</v>
      </c>
      <c r="B494">
        <v>2758</v>
      </c>
      <c r="C494">
        <v>1</v>
      </c>
      <c r="D494" s="115">
        <v>0</v>
      </c>
      <c r="E494" s="115">
        <v>0</v>
      </c>
      <c r="F494" s="115">
        <v>0</v>
      </c>
      <c r="G494" s="115">
        <v>0</v>
      </c>
      <c r="H494" s="115">
        <v>0</v>
      </c>
      <c r="I494" s="115">
        <v>0</v>
      </c>
      <c r="J494" s="115">
        <v>0</v>
      </c>
      <c r="K494" s="115">
        <v>0</v>
      </c>
      <c r="L494" s="115">
        <v>0</v>
      </c>
    </row>
    <row r="495" spans="1:12" x14ac:dyDescent="0.2">
      <c r="A495" t="s">
        <v>584</v>
      </c>
      <c r="B495">
        <v>2759</v>
      </c>
      <c r="C495">
        <v>1</v>
      </c>
      <c r="D495" s="115">
        <v>0</v>
      </c>
      <c r="E495" s="115">
        <v>0</v>
      </c>
      <c r="F495" s="115">
        <v>0</v>
      </c>
      <c r="G495" s="115">
        <v>0</v>
      </c>
      <c r="H495" s="115">
        <v>0</v>
      </c>
      <c r="I495" s="115">
        <v>0</v>
      </c>
      <c r="J495" s="115">
        <v>0</v>
      </c>
      <c r="K495" s="115">
        <v>0</v>
      </c>
      <c r="L495" s="115">
        <v>0</v>
      </c>
    </row>
    <row r="496" spans="1:12" x14ac:dyDescent="0.2">
      <c r="A496" t="s">
        <v>584</v>
      </c>
      <c r="B496">
        <v>2769</v>
      </c>
      <c r="C496">
        <v>1</v>
      </c>
      <c r="D496" s="115">
        <v>225025.63</v>
      </c>
      <c r="E496" s="115">
        <v>665270.07999999996</v>
      </c>
      <c r="F496" s="115">
        <v>0</v>
      </c>
      <c r="G496" s="115">
        <v>419872.93</v>
      </c>
      <c r="H496" s="115">
        <v>108242.07</v>
      </c>
      <c r="I496" s="115">
        <v>2728021.68</v>
      </c>
      <c r="J496" s="115">
        <v>194233.8</v>
      </c>
      <c r="K496" s="115">
        <v>0</v>
      </c>
      <c r="L496" s="115">
        <v>104130.8</v>
      </c>
    </row>
    <row r="497" spans="1:12" x14ac:dyDescent="0.2">
      <c r="A497" t="s">
        <v>584</v>
      </c>
      <c r="B497">
        <v>2805</v>
      </c>
      <c r="C497">
        <v>1</v>
      </c>
      <c r="D497" s="115">
        <v>1489180.46</v>
      </c>
      <c r="E497" s="115">
        <v>1047746.06</v>
      </c>
      <c r="F497" s="115">
        <v>0</v>
      </c>
      <c r="G497" s="115">
        <v>870305.39</v>
      </c>
      <c r="H497" s="115">
        <v>195705.88</v>
      </c>
      <c r="I497" s="115">
        <v>1529298.23</v>
      </c>
      <c r="J497" s="115">
        <v>1314474.8999999999</v>
      </c>
      <c r="K497" s="115">
        <v>0</v>
      </c>
      <c r="L497" s="115">
        <v>0</v>
      </c>
    </row>
    <row r="498" spans="1:12" x14ac:dyDescent="0.2">
      <c r="A498" t="s">
        <v>584</v>
      </c>
      <c r="B498">
        <v>2835</v>
      </c>
      <c r="C498">
        <v>1</v>
      </c>
      <c r="D498" s="115">
        <v>695861.4</v>
      </c>
      <c r="E498" s="115">
        <v>438422.56</v>
      </c>
      <c r="F498" s="115">
        <v>0</v>
      </c>
      <c r="G498" s="115">
        <v>393248.85</v>
      </c>
      <c r="H498" s="115">
        <v>32688.28</v>
      </c>
      <c r="I498" s="115">
        <v>0</v>
      </c>
      <c r="J498" s="115">
        <v>822144.53</v>
      </c>
      <c r="K498" s="115">
        <v>0</v>
      </c>
      <c r="L498" s="115">
        <v>0</v>
      </c>
    </row>
    <row r="499" spans="1:12" x14ac:dyDescent="0.2">
      <c r="A499" t="s">
        <v>584</v>
      </c>
      <c r="B499">
        <v>2853</v>
      </c>
      <c r="C499">
        <v>1</v>
      </c>
      <c r="D499" s="115">
        <v>308534.87</v>
      </c>
      <c r="E499" s="115">
        <v>393832.36</v>
      </c>
      <c r="F499" s="115">
        <v>0</v>
      </c>
      <c r="G499" s="115">
        <v>488190.52</v>
      </c>
      <c r="H499" s="115">
        <v>116214.13</v>
      </c>
      <c r="I499" s="115">
        <v>2605508.59</v>
      </c>
      <c r="J499" s="115">
        <v>423335.95</v>
      </c>
      <c r="K499" s="115">
        <v>0</v>
      </c>
      <c r="L499" s="115">
        <v>0</v>
      </c>
    </row>
    <row r="500" spans="1:12" x14ac:dyDescent="0.2">
      <c r="A500" t="s">
        <v>584</v>
      </c>
      <c r="B500">
        <v>2854</v>
      </c>
      <c r="C500">
        <v>1</v>
      </c>
      <c r="D500" s="115">
        <v>0</v>
      </c>
      <c r="E500" s="115">
        <v>0</v>
      </c>
      <c r="F500" s="115">
        <v>0</v>
      </c>
      <c r="G500" s="115">
        <v>0</v>
      </c>
      <c r="H500" s="115">
        <v>0</v>
      </c>
      <c r="I500" s="115">
        <v>0</v>
      </c>
      <c r="J500" s="115">
        <v>0</v>
      </c>
      <c r="K500" s="115">
        <v>0</v>
      </c>
      <c r="L500" s="115">
        <v>0</v>
      </c>
    </row>
    <row r="501" spans="1:12" x14ac:dyDescent="0.2">
      <c r="A501" t="s">
        <v>584</v>
      </c>
      <c r="B501">
        <v>2856</v>
      </c>
      <c r="C501">
        <v>1</v>
      </c>
      <c r="D501" s="115">
        <v>377368.2</v>
      </c>
      <c r="E501" s="115">
        <v>168143.35</v>
      </c>
      <c r="F501" s="115">
        <v>0</v>
      </c>
      <c r="G501" s="115">
        <v>236004.21</v>
      </c>
      <c r="H501" s="115">
        <v>65553.429999999993</v>
      </c>
      <c r="I501" s="115">
        <v>0</v>
      </c>
      <c r="J501" s="115">
        <v>233487.07</v>
      </c>
      <c r="K501" s="115">
        <v>0</v>
      </c>
      <c r="L501" s="115">
        <v>0</v>
      </c>
    </row>
    <row r="502" spans="1:12" x14ac:dyDescent="0.2">
      <c r="A502" t="s">
        <v>584</v>
      </c>
      <c r="B502">
        <v>2859</v>
      </c>
      <c r="C502">
        <v>1</v>
      </c>
      <c r="D502" s="115">
        <v>810871.92</v>
      </c>
      <c r="E502" s="115">
        <v>1117420.01</v>
      </c>
      <c r="F502" s="115">
        <v>0</v>
      </c>
      <c r="G502" s="115">
        <v>848321.91</v>
      </c>
      <c r="H502" s="115">
        <v>159882.35999999999</v>
      </c>
      <c r="I502" s="115">
        <v>1392446.83</v>
      </c>
      <c r="J502" s="115">
        <v>146943.07</v>
      </c>
      <c r="K502" s="115">
        <v>0</v>
      </c>
      <c r="L502" s="115">
        <v>0</v>
      </c>
    </row>
    <row r="503" spans="1:12" x14ac:dyDescent="0.2">
      <c r="A503" t="s">
        <v>584</v>
      </c>
      <c r="B503">
        <v>2860</v>
      </c>
      <c r="C503">
        <v>1</v>
      </c>
      <c r="D503" s="115">
        <v>773223.68</v>
      </c>
      <c r="E503" s="115">
        <v>677588.72</v>
      </c>
      <c r="F503" s="115">
        <v>0</v>
      </c>
      <c r="G503" s="115">
        <v>1134057.8899999999</v>
      </c>
      <c r="H503" s="115">
        <v>133968.21</v>
      </c>
      <c r="I503" s="115">
        <v>0</v>
      </c>
      <c r="J503" s="115">
        <v>585694.78</v>
      </c>
      <c r="K503" s="115">
        <v>0</v>
      </c>
      <c r="L503" s="115">
        <v>0</v>
      </c>
    </row>
    <row r="504" spans="1:12" x14ac:dyDescent="0.2">
      <c r="A504" t="s">
        <v>584</v>
      </c>
      <c r="B504">
        <v>2862</v>
      </c>
      <c r="C504">
        <v>1</v>
      </c>
      <c r="D504" s="115">
        <v>0</v>
      </c>
      <c r="E504" s="115">
        <v>0</v>
      </c>
      <c r="F504" s="115">
        <v>0</v>
      </c>
      <c r="G504" s="115">
        <v>0</v>
      </c>
      <c r="H504" s="115">
        <v>0</v>
      </c>
      <c r="I504" s="115">
        <v>0</v>
      </c>
      <c r="J504" s="115">
        <v>0</v>
      </c>
      <c r="K504" s="115">
        <v>0</v>
      </c>
      <c r="L504" s="115">
        <v>0</v>
      </c>
    </row>
    <row r="505" spans="1:12" x14ac:dyDescent="0.2">
      <c r="A505" t="s">
        <v>584</v>
      </c>
      <c r="B505">
        <v>2884</v>
      </c>
      <c r="C505">
        <v>1</v>
      </c>
      <c r="D505" s="115">
        <v>228900.03</v>
      </c>
      <c r="E505" s="115">
        <v>216739.26</v>
      </c>
      <c r="F505" s="115">
        <v>0</v>
      </c>
      <c r="G505" s="115">
        <v>390428.79</v>
      </c>
      <c r="H505" s="115">
        <v>50065.99</v>
      </c>
      <c r="I505" s="115">
        <v>2355452</v>
      </c>
      <c r="J505" s="115">
        <v>0</v>
      </c>
      <c r="K505" s="115">
        <v>0</v>
      </c>
      <c r="L505" s="115">
        <v>0</v>
      </c>
    </row>
    <row r="506" spans="1:12" x14ac:dyDescent="0.2">
      <c r="A506" t="s">
        <v>584</v>
      </c>
      <c r="B506">
        <v>2886</v>
      </c>
      <c r="C506">
        <v>1</v>
      </c>
      <c r="D506" s="115">
        <v>569935.81000000006</v>
      </c>
      <c r="E506" s="115">
        <v>141198.72</v>
      </c>
      <c r="F506" s="115">
        <v>0</v>
      </c>
      <c r="G506" s="115">
        <v>261355.43</v>
      </c>
      <c r="H506" s="115">
        <v>12996.19</v>
      </c>
      <c r="I506" s="115">
        <v>0</v>
      </c>
      <c r="J506" s="115">
        <v>0</v>
      </c>
      <c r="K506" s="115">
        <v>0</v>
      </c>
      <c r="L506" s="115">
        <v>0</v>
      </c>
    </row>
    <row r="507" spans="1:12" x14ac:dyDescent="0.2">
      <c r="A507" t="s">
        <v>584</v>
      </c>
      <c r="B507">
        <v>2887</v>
      </c>
      <c r="C507">
        <v>1</v>
      </c>
      <c r="D507" s="115">
        <v>0</v>
      </c>
      <c r="E507" s="115">
        <v>0</v>
      </c>
      <c r="F507" s="115">
        <v>0</v>
      </c>
      <c r="G507" s="115">
        <v>0</v>
      </c>
      <c r="H507" s="115">
        <v>0</v>
      </c>
      <c r="I507" s="115">
        <v>0</v>
      </c>
      <c r="J507" s="115">
        <v>0</v>
      </c>
      <c r="K507" s="115">
        <v>0</v>
      </c>
      <c r="L507" s="115">
        <v>0</v>
      </c>
    </row>
    <row r="508" spans="1:12" x14ac:dyDescent="0.2">
      <c r="A508" t="s">
        <v>584</v>
      </c>
      <c r="B508">
        <v>2888</v>
      </c>
      <c r="C508">
        <v>1</v>
      </c>
      <c r="D508" s="115">
        <v>257698.5</v>
      </c>
      <c r="E508" s="115">
        <v>187539.68</v>
      </c>
      <c r="F508" s="115">
        <v>195833.97</v>
      </c>
      <c r="G508" s="115">
        <v>224466.85</v>
      </c>
      <c r="H508" s="115">
        <v>39137.25</v>
      </c>
      <c r="I508" s="115">
        <v>0</v>
      </c>
      <c r="J508" s="115">
        <v>273525</v>
      </c>
      <c r="K508" s="115">
        <v>0</v>
      </c>
      <c r="L508" s="115">
        <v>0</v>
      </c>
    </row>
    <row r="509" spans="1:12" x14ac:dyDescent="0.2">
      <c r="A509" t="s">
        <v>584</v>
      </c>
      <c r="B509">
        <v>2889</v>
      </c>
      <c r="C509">
        <v>1</v>
      </c>
      <c r="D509" s="115">
        <v>150192.41</v>
      </c>
      <c r="E509" s="115">
        <v>659193.98</v>
      </c>
      <c r="F509" s="115">
        <v>0</v>
      </c>
      <c r="G509" s="115">
        <v>552991.74</v>
      </c>
      <c r="H509" s="115">
        <v>84106.31</v>
      </c>
      <c r="I509" s="115">
        <v>2054158.06</v>
      </c>
      <c r="J509" s="115">
        <v>0</v>
      </c>
      <c r="K509" s="115">
        <v>0</v>
      </c>
      <c r="L509" s="115">
        <v>0</v>
      </c>
    </row>
    <row r="510" spans="1:12" x14ac:dyDescent="0.2">
      <c r="A510" t="s">
        <v>584</v>
      </c>
      <c r="B510">
        <v>2890</v>
      </c>
      <c r="C510">
        <v>1</v>
      </c>
      <c r="D510" s="115">
        <v>795116.35</v>
      </c>
      <c r="E510" s="115">
        <v>248044.04</v>
      </c>
      <c r="F510" s="115">
        <v>0</v>
      </c>
      <c r="G510" s="115">
        <v>690145.99</v>
      </c>
      <c r="H510" s="115">
        <v>64991.4</v>
      </c>
      <c r="I510" s="115">
        <v>305509.13</v>
      </c>
      <c r="J510" s="115">
        <v>530934.24</v>
      </c>
      <c r="K510" s="115">
        <v>0</v>
      </c>
      <c r="L510" s="115">
        <v>0</v>
      </c>
    </row>
    <row r="511" spans="1:12" x14ac:dyDescent="0.2">
      <c r="A511" t="s">
        <v>584</v>
      </c>
      <c r="B511">
        <v>2895</v>
      </c>
      <c r="C511">
        <v>1</v>
      </c>
      <c r="D511" s="115">
        <v>492239.85</v>
      </c>
      <c r="E511" s="115">
        <v>883410.34</v>
      </c>
      <c r="F511" s="115">
        <v>0</v>
      </c>
      <c r="G511" s="115">
        <v>792773.98</v>
      </c>
      <c r="H511" s="115">
        <v>114986.78</v>
      </c>
      <c r="I511" s="115">
        <v>2398782.86</v>
      </c>
      <c r="J511" s="115">
        <v>0</v>
      </c>
      <c r="K511" s="115">
        <v>0</v>
      </c>
      <c r="L511" s="115">
        <v>0</v>
      </c>
    </row>
    <row r="512" spans="1:12" x14ac:dyDescent="0.2">
      <c r="A512" t="s">
        <v>584</v>
      </c>
      <c r="B512">
        <v>2897</v>
      </c>
      <c r="C512">
        <v>1</v>
      </c>
      <c r="D512" s="115">
        <v>400826.44</v>
      </c>
      <c r="E512" s="115">
        <v>746834</v>
      </c>
      <c r="F512" s="115">
        <v>0</v>
      </c>
      <c r="G512" s="115">
        <v>925477.92</v>
      </c>
      <c r="H512" s="115">
        <v>103574.75</v>
      </c>
      <c r="I512" s="115">
        <v>401240.29</v>
      </c>
      <c r="J512" s="115">
        <v>306173.15999999997</v>
      </c>
      <c r="K512" s="115">
        <v>0</v>
      </c>
      <c r="L512" s="115">
        <v>0</v>
      </c>
    </row>
    <row r="513" spans="1:12" x14ac:dyDescent="0.2">
      <c r="A513" t="s">
        <v>584</v>
      </c>
      <c r="B513">
        <v>2898</v>
      </c>
      <c r="C513">
        <v>1</v>
      </c>
      <c r="D513" s="115">
        <v>529780.15</v>
      </c>
      <c r="E513" s="115">
        <v>208318.48</v>
      </c>
      <c r="F513" s="115">
        <v>0</v>
      </c>
      <c r="G513" s="115">
        <v>290582.02</v>
      </c>
      <c r="H513" s="115">
        <v>51.35</v>
      </c>
      <c r="I513" s="115">
        <v>0</v>
      </c>
      <c r="J513" s="115">
        <v>0</v>
      </c>
      <c r="K513" s="115">
        <v>0</v>
      </c>
      <c r="L513" s="115">
        <v>0</v>
      </c>
    </row>
    <row r="514" spans="1:12" x14ac:dyDescent="0.2">
      <c r="A514" t="s">
        <v>584</v>
      </c>
      <c r="B514">
        <v>2899</v>
      </c>
      <c r="C514">
        <v>1</v>
      </c>
      <c r="D514" s="115">
        <v>0</v>
      </c>
      <c r="E514" s="115">
        <v>1172872.8700000001</v>
      </c>
      <c r="F514" s="115">
        <v>0</v>
      </c>
      <c r="G514" s="115">
        <v>767034.08</v>
      </c>
      <c r="H514" s="115">
        <v>99538.19</v>
      </c>
      <c r="I514" s="115">
        <v>897225.86</v>
      </c>
      <c r="J514" s="115">
        <v>361324.25</v>
      </c>
      <c r="K514" s="115">
        <v>0</v>
      </c>
      <c r="L514" s="115">
        <v>0</v>
      </c>
    </row>
    <row r="515" spans="1:12" x14ac:dyDescent="0.2">
      <c r="A515" t="s">
        <v>584</v>
      </c>
      <c r="B515">
        <v>2902</v>
      </c>
      <c r="C515">
        <v>1</v>
      </c>
      <c r="D515" s="115">
        <v>0</v>
      </c>
      <c r="E515" s="115">
        <v>391699.16</v>
      </c>
      <c r="F515" s="115">
        <v>0</v>
      </c>
      <c r="G515" s="115">
        <v>276793.65999999997</v>
      </c>
      <c r="H515" s="115">
        <v>52439.4</v>
      </c>
      <c r="I515" s="115">
        <v>2448531.0099999998</v>
      </c>
      <c r="J515" s="115">
        <v>111357.75</v>
      </c>
      <c r="K515" s="115">
        <v>0</v>
      </c>
      <c r="L515" s="115">
        <v>0</v>
      </c>
    </row>
    <row r="516" spans="1:12" x14ac:dyDescent="0.2">
      <c r="A516" t="s">
        <v>584</v>
      </c>
      <c r="B516">
        <v>2903</v>
      </c>
      <c r="C516">
        <v>1</v>
      </c>
      <c r="D516" s="115">
        <v>231987.98</v>
      </c>
      <c r="E516" s="115">
        <v>293777.03999999998</v>
      </c>
      <c r="F516" s="115">
        <v>0</v>
      </c>
      <c r="G516" s="115">
        <v>146669.10999999999</v>
      </c>
      <c r="H516" s="115">
        <v>47998.39</v>
      </c>
      <c r="I516" s="115">
        <v>172393.19</v>
      </c>
      <c r="J516" s="115">
        <v>336430.09</v>
      </c>
      <c r="K516" s="115">
        <v>0</v>
      </c>
      <c r="L516" s="115">
        <v>0</v>
      </c>
    </row>
    <row r="517" spans="1:12" x14ac:dyDescent="0.2">
      <c r="A517" t="s">
        <v>584</v>
      </c>
      <c r="B517">
        <v>2904</v>
      </c>
      <c r="C517">
        <v>1</v>
      </c>
      <c r="D517" s="115">
        <v>401943.49</v>
      </c>
      <c r="E517" s="115">
        <v>493014.9</v>
      </c>
      <c r="F517" s="115">
        <v>0</v>
      </c>
      <c r="G517" s="115">
        <v>588533.54</v>
      </c>
      <c r="H517" s="115">
        <v>57401.16</v>
      </c>
      <c r="I517" s="115">
        <v>975110.48</v>
      </c>
      <c r="J517" s="115">
        <v>1116275.24</v>
      </c>
      <c r="K517" s="115">
        <v>0</v>
      </c>
      <c r="L517" s="115">
        <v>0</v>
      </c>
    </row>
    <row r="518" spans="1:12" x14ac:dyDescent="0.2">
      <c r="A518" t="s">
        <v>584</v>
      </c>
      <c r="B518">
        <v>2905</v>
      </c>
      <c r="C518">
        <v>1</v>
      </c>
      <c r="D518" s="115">
        <v>0</v>
      </c>
      <c r="E518" s="115">
        <v>1435530.3</v>
      </c>
      <c r="F518" s="115">
        <v>0</v>
      </c>
      <c r="G518" s="115">
        <v>1304415.22</v>
      </c>
      <c r="H518" s="115">
        <v>158608.06</v>
      </c>
      <c r="I518" s="115">
        <v>4095903.89</v>
      </c>
      <c r="J518" s="115">
        <v>444644.14</v>
      </c>
      <c r="K518" s="115">
        <v>0</v>
      </c>
      <c r="L518" s="115">
        <v>0</v>
      </c>
    </row>
    <row r="519" spans="1:12" x14ac:dyDescent="0.2">
      <c r="A519" t="s">
        <v>584</v>
      </c>
      <c r="B519">
        <v>2906</v>
      </c>
      <c r="C519">
        <v>1</v>
      </c>
      <c r="D519" s="115">
        <v>275440.40000000002</v>
      </c>
      <c r="E519" s="115">
        <v>234301.4</v>
      </c>
      <c r="F519" s="115">
        <v>0</v>
      </c>
      <c r="G519" s="115">
        <v>250827.63</v>
      </c>
      <c r="H519" s="115">
        <v>43042.559999999998</v>
      </c>
      <c r="I519" s="115">
        <v>1022942.27</v>
      </c>
      <c r="J519" s="115">
        <v>0</v>
      </c>
      <c r="K519" s="115">
        <v>0</v>
      </c>
      <c r="L519" s="115">
        <v>0</v>
      </c>
    </row>
    <row r="520" spans="1:12" x14ac:dyDescent="0.2">
      <c r="A520" t="s">
        <v>584</v>
      </c>
      <c r="B520">
        <v>2907</v>
      </c>
      <c r="C520">
        <v>1</v>
      </c>
      <c r="D520" s="115">
        <v>409477.94</v>
      </c>
      <c r="E520" s="115">
        <v>340270.83</v>
      </c>
      <c r="F520" s="115">
        <v>0</v>
      </c>
      <c r="G520" s="115">
        <v>191998.43</v>
      </c>
      <c r="H520" s="115">
        <v>29540.54</v>
      </c>
      <c r="I520" s="115">
        <v>135221.6</v>
      </c>
      <c r="J520" s="115">
        <v>85375.51</v>
      </c>
      <c r="K520" s="115">
        <v>0</v>
      </c>
      <c r="L520" s="115">
        <v>0</v>
      </c>
    </row>
    <row r="521" spans="1:12" x14ac:dyDescent="0.2">
      <c r="A521" t="s">
        <v>584</v>
      </c>
      <c r="B521">
        <v>2908</v>
      </c>
      <c r="C521">
        <v>1</v>
      </c>
      <c r="D521" s="115">
        <v>282836.43</v>
      </c>
      <c r="E521" s="115">
        <v>457686.94</v>
      </c>
      <c r="F521" s="115">
        <v>0</v>
      </c>
      <c r="G521" s="115">
        <v>215747.32</v>
      </c>
      <c r="H521" s="115">
        <v>38351.120000000003</v>
      </c>
      <c r="I521" s="115">
        <v>1056345.29</v>
      </c>
      <c r="J521" s="115">
        <v>653705.19999999995</v>
      </c>
      <c r="K521" s="115">
        <v>0</v>
      </c>
      <c r="L521" s="115">
        <v>0</v>
      </c>
    </row>
    <row r="522" spans="1:12" x14ac:dyDescent="0.2">
      <c r="A522" t="s">
        <v>584</v>
      </c>
      <c r="B522">
        <v>2909</v>
      </c>
      <c r="C522">
        <v>1</v>
      </c>
      <c r="D522" s="115">
        <v>353725.62</v>
      </c>
      <c r="E522" s="115">
        <v>1550506.13</v>
      </c>
      <c r="F522" s="115">
        <v>0</v>
      </c>
      <c r="G522" s="115">
        <v>0</v>
      </c>
      <c r="H522" s="115">
        <v>0</v>
      </c>
      <c r="I522" s="115">
        <v>1639288.39</v>
      </c>
      <c r="J522" s="115">
        <v>0</v>
      </c>
      <c r="K522" s="115">
        <v>0</v>
      </c>
      <c r="L522" s="115">
        <v>537114.80000000005</v>
      </c>
    </row>
    <row r="523" spans="1:12" x14ac:dyDescent="0.2">
      <c r="A523" t="s">
        <v>584</v>
      </c>
      <c r="B523">
        <v>2910</v>
      </c>
      <c r="C523">
        <v>1</v>
      </c>
      <c r="D523" s="115">
        <v>77690.22</v>
      </c>
      <c r="E523" s="115">
        <v>296223.93</v>
      </c>
      <c r="F523" s="115">
        <v>0</v>
      </c>
      <c r="G523" s="115">
        <v>567772.63</v>
      </c>
      <c r="H523" s="115">
        <v>62258.3</v>
      </c>
      <c r="I523" s="115">
        <v>818394.91</v>
      </c>
      <c r="J523" s="115">
        <v>131138.81</v>
      </c>
      <c r="K523" s="115">
        <v>0</v>
      </c>
      <c r="L523" s="115">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30"/>
  <sheetViews>
    <sheetView workbookViewId="0">
      <selection activeCell="A2" sqref="A2:L330"/>
    </sheetView>
  </sheetViews>
  <sheetFormatPr defaultRowHeight="12.75" x14ac:dyDescent="0.2"/>
  <cols>
    <col min="1" max="1" width="11.5703125" bestFit="1" customWidth="1"/>
    <col min="2" max="2" width="12.140625" bestFit="1" customWidth="1"/>
    <col min="3" max="3" width="11.42578125" bestFit="1" customWidth="1"/>
    <col min="4" max="4" width="21.42578125" bestFit="1" customWidth="1"/>
    <col min="5" max="5" width="22" bestFit="1" customWidth="1"/>
    <col min="6" max="6" width="21.140625" bestFit="1" customWidth="1"/>
    <col min="7" max="7" width="21.42578125" bestFit="1" customWidth="1"/>
    <col min="8" max="8" width="16.42578125" bestFit="1" customWidth="1"/>
    <col min="9" max="9" width="21.5703125" bestFit="1" customWidth="1"/>
    <col min="10" max="10" width="21.7109375" bestFit="1" customWidth="1"/>
    <col min="11" max="11" width="16.42578125" bestFit="1" customWidth="1"/>
    <col min="12" max="12" width="16.7109375" bestFit="1" customWidth="1"/>
  </cols>
  <sheetData>
    <row r="1" spans="1:12" x14ac:dyDescent="0.2">
      <c r="A1" t="s">
        <v>490</v>
      </c>
      <c r="B1" t="s">
        <v>491</v>
      </c>
      <c r="C1" t="s">
        <v>492</v>
      </c>
      <c r="D1" t="s">
        <v>493</v>
      </c>
      <c r="E1" t="s">
        <v>494</v>
      </c>
      <c r="F1" t="s">
        <v>495</v>
      </c>
      <c r="G1" t="s">
        <v>496</v>
      </c>
      <c r="H1" t="s">
        <v>497</v>
      </c>
      <c r="I1" t="s">
        <v>498</v>
      </c>
      <c r="J1" t="s">
        <v>499</v>
      </c>
      <c r="K1" t="s">
        <v>500</v>
      </c>
      <c r="L1" t="s">
        <v>501</v>
      </c>
    </row>
    <row r="2" spans="1:12" x14ac:dyDescent="0.2">
      <c r="A2" t="s">
        <v>585</v>
      </c>
      <c r="B2">
        <v>1</v>
      </c>
      <c r="C2">
        <v>3</v>
      </c>
      <c r="D2">
        <v>67494983.359999999</v>
      </c>
      <c r="E2">
        <v>27606193.449999999</v>
      </c>
      <c r="F2">
        <v>17114244.780000001</v>
      </c>
      <c r="G2">
        <v>31021306.75</v>
      </c>
      <c r="H2">
        <v>5282471.74</v>
      </c>
      <c r="I2">
        <v>0</v>
      </c>
      <c r="J2">
        <v>99384597.680000007</v>
      </c>
      <c r="K2">
        <v>0</v>
      </c>
      <c r="L2">
        <v>0</v>
      </c>
    </row>
    <row r="3" spans="1:12" x14ac:dyDescent="0.2">
      <c r="A3" t="s">
        <v>585</v>
      </c>
      <c r="B3">
        <v>1</v>
      </c>
      <c r="C3">
        <v>1</v>
      </c>
      <c r="D3">
        <v>0</v>
      </c>
      <c r="E3">
        <v>950598.11</v>
      </c>
      <c r="F3">
        <v>1272701.74</v>
      </c>
      <c r="G3">
        <v>675080.37</v>
      </c>
      <c r="H3">
        <v>25156.22</v>
      </c>
      <c r="I3">
        <v>0</v>
      </c>
      <c r="J3">
        <v>251065.94</v>
      </c>
      <c r="K3">
        <v>0</v>
      </c>
      <c r="L3">
        <v>0</v>
      </c>
    </row>
    <row r="4" spans="1:12" x14ac:dyDescent="0.2">
      <c r="A4" t="s">
        <v>585</v>
      </c>
      <c r="B4">
        <v>2</v>
      </c>
      <c r="C4">
        <v>1</v>
      </c>
      <c r="D4">
        <v>0</v>
      </c>
      <c r="E4">
        <v>216536.31</v>
      </c>
      <c r="F4">
        <v>0</v>
      </c>
      <c r="G4">
        <v>72916.479999999996</v>
      </c>
      <c r="H4">
        <v>14886.41</v>
      </c>
      <c r="I4">
        <v>333151.21000000002</v>
      </c>
      <c r="J4">
        <v>257104.89</v>
      </c>
      <c r="K4">
        <v>0</v>
      </c>
      <c r="L4">
        <v>0</v>
      </c>
    </row>
    <row r="5" spans="1:12" x14ac:dyDescent="0.2">
      <c r="A5" t="s">
        <v>585</v>
      </c>
      <c r="B5">
        <v>4</v>
      </c>
      <c r="C5">
        <v>1</v>
      </c>
      <c r="D5">
        <v>0</v>
      </c>
      <c r="E5">
        <v>213525.13</v>
      </c>
      <c r="F5">
        <v>0</v>
      </c>
      <c r="G5">
        <v>217278.56</v>
      </c>
      <c r="H5">
        <v>63780.17</v>
      </c>
      <c r="I5">
        <v>826258.74</v>
      </c>
      <c r="J5">
        <v>212386.05</v>
      </c>
      <c r="K5">
        <v>0</v>
      </c>
      <c r="L5">
        <v>0</v>
      </c>
    </row>
    <row r="6" spans="1:12" x14ac:dyDescent="0.2">
      <c r="A6" t="s">
        <v>585</v>
      </c>
      <c r="B6">
        <v>6</v>
      </c>
      <c r="C6">
        <v>3</v>
      </c>
      <c r="D6">
        <v>6174996.6200000001</v>
      </c>
      <c r="E6">
        <v>2257317.64</v>
      </c>
      <c r="F6">
        <v>940514.23</v>
      </c>
      <c r="G6">
        <v>2021946.86</v>
      </c>
      <c r="H6">
        <v>246794.5</v>
      </c>
      <c r="I6">
        <v>3072042.2</v>
      </c>
      <c r="J6">
        <v>167881.89</v>
      </c>
      <c r="K6">
        <v>0</v>
      </c>
      <c r="L6">
        <v>0</v>
      </c>
    </row>
    <row r="7" spans="1:12" x14ac:dyDescent="0.2">
      <c r="A7" t="s">
        <v>585</v>
      </c>
      <c r="B7">
        <v>11</v>
      </c>
      <c r="C7">
        <v>1</v>
      </c>
      <c r="D7">
        <v>49885709.43</v>
      </c>
      <c r="E7">
        <v>34005808.469999999</v>
      </c>
      <c r="F7">
        <v>5989151.6699999999</v>
      </c>
      <c r="G7">
        <v>29922795.079999998</v>
      </c>
      <c r="H7">
        <v>4709455.29</v>
      </c>
      <c r="I7">
        <v>13459011.08</v>
      </c>
      <c r="J7">
        <v>0</v>
      </c>
      <c r="K7">
        <v>0</v>
      </c>
      <c r="L7">
        <v>1990506.3</v>
      </c>
    </row>
    <row r="8" spans="1:12" x14ac:dyDescent="0.2">
      <c r="A8" t="s">
        <v>585</v>
      </c>
      <c r="B8">
        <v>12</v>
      </c>
      <c r="C8">
        <v>1</v>
      </c>
      <c r="D8">
        <v>7162750.1399999997</v>
      </c>
      <c r="E8">
        <v>5910042.5899999999</v>
      </c>
      <c r="F8">
        <v>0</v>
      </c>
      <c r="G8">
        <v>4638780.05</v>
      </c>
      <c r="H8">
        <v>724531</v>
      </c>
      <c r="I8">
        <v>6943618.6100000003</v>
      </c>
      <c r="J8">
        <v>806154.88</v>
      </c>
      <c r="K8">
        <v>0</v>
      </c>
      <c r="L8">
        <v>1649104.47</v>
      </c>
    </row>
    <row r="9" spans="1:12" x14ac:dyDescent="0.2">
      <c r="A9" t="s">
        <v>585</v>
      </c>
      <c r="B9">
        <v>13</v>
      </c>
      <c r="C9">
        <v>1</v>
      </c>
      <c r="D9">
        <v>3223211.45</v>
      </c>
      <c r="E9">
        <v>3407584.47</v>
      </c>
      <c r="F9">
        <v>1994898.49</v>
      </c>
      <c r="G9">
        <v>3191013.48</v>
      </c>
      <c r="H9">
        <v>273746.61</v>
      </c>
      <c r="I9">
        <v>1950661.35</v>
      </c>
      <c r="J9">
        <v>80225.460000000006</v>
      </c>
      <c r="K9">
        <v>0</v>
      </c>
      <c r="L9">
        <v>0</v>
      </c>
    </row>
    <row r="10" spans="1:12" x14ac:dyDescent="0.2">
      <c r="A10" t="s">
        <v>585</v>
      </c>
      <c r="B10">
        <v>14</v>
      </c>
      <c r="C10">
        <v>1</v>
      </c>
      <c r="D10">
        <v>1754214.24</v>
      </c>
      <c r="E10">
        <v>2297102.34</v>
      </c>
      <c r="F10">
        <v>1272849.69</v>
      </c>
      <c r="G10">
        <v>3029267.32</v>
      </c>
      <c r="H10">
        <v>354005.1</v>
      </c>
      <c r="I10">
        <v>2731722.03</v>
      </c>
      <c r="J10">
        <v>1664105.08</v>
      </c>
      <c r="K10">
        <v>0</v>
      </c>
      <c r="L10">
        <v>0</v>
      </c>
    </row>
    <row r="11" spans="1:12" x14ac:dyDescent="0.2">
      <c r="A11" t="s">
        <v>585</v>
      </c>
      <c r="B11">
        <v>15</v>
      </c>
      <c r="C11">
        <v>1</v>
      </c>
      <c r="D11">
        <v>0</v>
      </c>
      <c r="E11">
        <v>4799159.18</v>
      </c>
      <c r="F11">
        <v>0</v>
      </c>
      <c r="G11">
        <v>2236032.17</v>
      </c>
      <c r="H11">
        <v>381960.95</v>
      </c>
      <c r="I11">
        <v>5055394.04</v>
      </c>
      <c r="J11">
        <v>1525274.89</v>
      </c>
      <c r="K11">
        <v>0</v>
      </c>
      <c r="L11">
        <v>0</v>
      </c>
    </row>
    <row r="12" spans="1:12" x14ac:dyDescent="0.2">
      <c r="A12" t="s">
        <v>585</v>
      </c>
      <c r="B12">
        <v>16</v>
      </c>
      <c r="C12">
        <v>1</v>
      </c>
      <c r="D12">
        <v>1219086.71</v>
      </c>
      <c r="E12">
        <v>5785254.04</v>
      </c>
      <c r="F12">
        <v>1813614.05</v>
      </c>
      <c r="G12">
        <v>4630096.7</v>
      </c>
      <c r="H12">
        <v>497489.83</v>
      </c>
      <c r="I12">
        <v>10913221.560000001</v>
      </c>
      <c r="J12">
        <v>0</v>
      </c>
      <c r="K12">
        <v>0</v>
      </c>
      <c r="L12">
        <v>257006.21</v>
      </c>
    </row>
    <row r="13" spans="1:12" x14ac:dyDescent="0.2">
      <c r="A13" t="s">
        <v>585</v>
      </c>
      <c r="B13">
        <v>22</v>
      </c>
      <c r="C13">
        <v>1</v>
      </c>
      <c r="D13">
        <v>0</v>
      </c>
      <c r="E13">
        <v>2453400.83</v>
      </c>
      <c r="F13">
        <v>0</v>
      </c>
      <c r="G13">
        <v>2245719.48</v>
      </c>
      <c r="H13">
        <v>242671.1</v>
      </c>
      <c r="I13">
        <v>3955043.75</v>
      </c>
      <c r="J13">
        <v>775552.19</v>
      </c>
      <c r="K13">
        <v>0</v>
      </c>
      <c r="L13">
        <v>0</v>
      </c>
    </row>
    <row r="14" spans="1:12" x14ac:dyDescent="0.2">
      <c r="A14" t="s">
        <v>585</v>
      </c>
      <c r="B14">
        <v>23</v>
      </c>
      <c r="C14">
        <v>1</v>
      </c>
      <c r="D14">
        <v>0</v>
      </c>
      <c r="E14">
        <v>713211.7</v>
      </c>
      <c r="F14">
        <v>0</v>
      </c>
      <c r="G14">
        <v>726994.01</v>
      </c>
      <c r="H14">
        <v>76405.710000000006</v>
      </c>
      <c r="I14">
        <v>208029.26</v>
      </c>
      <c r="J14">
        <v>790303.38</v>
      </c>
      <c r="K14">
        <v>0</v>
      </c>
      <c r="L14">
        <v>0</v>
      </c>
    </row>
    <row r="15" spans="1:12" x14ac:dyDescent="0.2">
      <c r="A15" t="s">
        <v>585</v>
      </c>
      <c r="B15">
        <v>25</v>
      </c>
      <c r="C15">
        <v>1</v>
      </c>
      <c r="D15">
        <v>0</v>
      </c>
      <c r="E15">
        <v>0</v>
      </c>
      <c r="F15">
        <v>0</v>
      </c>
      <c r="G15">
        <v>0</v>
      </c>
      <c r="H15">
        <v>0</v>
      </c>
      <c r="I15">
        <v>0</v>
      </c>
      <c r="J15">
        <v>0</v>
      </c>
      <c r="K15">
        <v>0</v>
      </c>
      <c r="L15">
        <v>0</v>
      </c>
    </row>
    <row r="16" spans="1:12" x14ac:dyDescent="0.2">
      <c r="A16" t="s">
        <v>585</v>
      </c>
      <c r="B16">
        <v>31</v>
      </c>
      <c r="C16">
        <v>1</v>
      </c>
      <c r="D16">
        <v>899570.93</v>
      </c>
      <c r="E16">
        <v>4026431.21</v>
      </c>
      <c r="F16">
        <v>0</v>
      </c>
      <c r="G16">
        <v>2072802.26</v>
      </c>
      <c r="H16">
        <v>334464.23</v>
      </c>
      <c r="I16">
        <v>2904556.29</v>
      </c>
      <c r="J16">
        <v>359876.42</v>
      </c>
      <c r="K16">
        <v>0</v>
      </c>
      <c r="L16">
        <v>491374.62</v>
      </c>
    </row>
    <row r="17" spans="1:12" x14ac:dyDescent="0.2">
      <c r="A17" t="s">
        <v>585</v>
      </c>
      <c r="B17">
        <v>32</v>
      </c>
      <c r="C17">
        <v>1</v>
      </c>
      <c r="D17">
        <v>0</v>
      </c>
      <c r="E17">
        <v>496636.59</v>
      </c>
      <c r="F17">
        <v>0</v>
      </c>
      <c r="G17">
        <v>376825.59</v>
      </c>
      <c r="H17">
        <v>29829.01</v>
      </c>
      <c r="I17">
        <v>60334.61</v>
      </c>
      <c r="J17">
        <v>211333.17</v>
      </c>
      <c r="K17">
        <v>0</v>
      </c>
      <c r="L17">
        <v>0</v>
      </c>
    </row>
    <row r="18" spans="1:12" x14ac:dyDescent="0.2">
      <c r="A18" t="s">
        <v>585</v>
      </c>
      <c r="B18">
        <v>36</v>
      </c>
      <c r="C18">
        <v>1</v>
      </c>
      <c r="D18">
        <v>0</v>
      </c>
      <c r="E18">
        <v>134502.51999999999</v>
      </c>
      <c r="F18">
        <v>0</v>
      </c>
      <c r="G18">
        <v>71063.22</v>
      </c>
      <c r="H18">
        <v>3574.4</v>
      </c>
      <c r="I18">
        <v>429596.97</v>
      </c>
      <c r="J18">
        <v>0</v>
      </c>
      <c r="K18">
        <v>0</v>
      </c>
      <c r="L18">
        <v>0</v>
      </c>
    </row>
    <row r="19" spans="1:12" x14ac:dyDescent="0.2">
      <c r="A19" t="s">
        <v>585</v>
      </c>
      <c r="B19">
        <v>38</v>
      </c>
      <c r="C19">
        <v>1</v>
      </c>
      <c r="D19">
        <v>3648.77</v>
      </c>
      <c r="E19">
        <v>1385.53</v>
      </c>
      <c r="F19">
        <v>0</v>
      </c>
      <c r="G19">
        <v>1853.24</v>
      </c>
      <c r="H19">
        <v>111.12</v>
      </c>
      <c r="I19">
        <v>0</v>
      </c>
      <c r="J19">
        <v>0</v>
      </c>
      <c r="K19">
        <v>0</v>
      </c>
      <c r="L19">
        <v>0</v>
      </c>
    </row>
    <row r="20" spans="1:12" x14ac:dyDescent="0.2">
      <c r="A20" t="s">
        <v>585</v>
      </c>
      <c r="B20">
        <v>47</v>
      </c>
      <c r="C20">
        <v>1</v>
      </c>
      <c r="D20">
        <v>0</v>
      </c>
      <c r="E20">
        <v>3609351.49</v>
      </c>
      <c r="F20">
        <v>0</v>
      </c>
      <c r="G20">
        <v>1666978.86</v>
      </c>
      <c r="H20">
        <v>257298.76</v>
      </c>
      <c r="I20">
        <v>6024563.9199999999</v>
      </c>
      <c r="J20">
        <v>165384.70000000001</v>
      </c>
      <c r="K20">
        <v>0</v>
      </c>
      <c r="L20">
        <v>0</v>
      </c>
    </row>
    <row r="21" spans="1:12" x14ac:dyDescent="0.2">
      <c r="A21" t="s">
        <v>585</v>
      </c>
      <c r="B21">
        <v>51</v>
      </c>
      <c r="C21">
        <v>1</v>
      </c>
      <c r="D21">
        <v>0</v>
      </c>
      <c r="E21">
        <v>1262524.3400000001</v>
      </c>
      <c r="F21">
        <v>0</v>
      </c>
      <c r="G21">
        <v>852546.03</v>
      </c>
      <c r="H21">
        <v>110543.06</v>
      </c>
      <c r="I21">
        <v>1686117.28</v>
      </c>
      <c r="J21">
        <v>0</v>
      </c>
      <c r="K21">
        <v>0</v>
      </c>
      <c r="L21">
        <v>0</v>
      </c>
    </row>
    <row r="22" spans="1:12" x14ac:dyDescent="0.2">
      <c r="A22" t="s">
        <v>585</v>
      </c>
      <c r="B22">
        <v>75</v>
      </c>
      <c r="C22">
        <v>1</v>
      </c>
      <c r="D22">
        <v>458889.04</v>
      </c>
      <c r="E22">
        <v>668533.9</v>
      </c>
      <c r="F22">
        <v>0</v>
      </c>
      <c r="G22">
        <v>267033.98</v>
      </c>
      <c r="H22">
        <v>0</v>
      </c>
      <c r="I22">
        <v>970319.9</v>
      </c>
      <c r="J22">
        <v>0</v>
      </c>
      <c r="K22">
        <v>0</v>
      </c>
      <c r="L22">
        <v>0</v>
      </c>
    </row>
    <row r="23" spans="1:12" x14ac:dyDescent="0.2">
      <c r="A23" t="s">
        <v>585</v>
      </c>
      <c r="B23">
        <v>77</v>
      </c>
      <c r="C23">
        <v>1</v>
      </c>
      <c r="D23">
        <v>5554987</v>
      </c>
      <c r="E23">
        <v>7580159.3200000003</v>
      </c>
      <c r="F23">
        <v>0</v>
      </c>
      <c r="G23">
        <v>7560880.4900000002</v>
      </c>
      <c r="H23">
        <v>847488.92</v>
      </c>
      <c r="I23">
        <v>13108508.65</v>
      </c>
      <c r="J23">
        <v>2230501.4</v>
      </c>
      <c r="K23">
        <v>0</v>
      </c>
      <c r="L23">
        <v>0</v>
      </c>
    </row>
    <row r="24" spans="1:12" x14ac:dyDescent="0.2">
      <c r="A24" t="s">
        <v>585</v>
      </c>
      <c r="B24">
        <v>81</v>
      </c>
      <c r="C24">
        <v>1</v>
      </c>
      <c r="D24">
        <v>97824.25</v>
      </c>
      <c r="E24">
        <v>48829.09</v>
      </c>
      <c r="F24">
        <v>0</v>
      </c>
      <c r="G24">
        <v>119302.92</v>
      </c>
      <c r="H24">
        <v>17945.77</v>
      </c>
      <c r="I24">
        <v>0</v>
      </c>
      <c r="J24">
        <v>0</v>
      </c>
      <c r="K24">
        <v>0</v>
      </c>
      <c r="L24">
        <v>0</v>
      </c>
    </row>
    <row r="25" spans="1:12" x14ac:dyDescent="0.2">
      <c r="A25" t="s">
        <v>585</v>
      </c>
      <c r="B25">
        <v>84</v>
      </c>
      <c r="C25">
        <v>1</v>
      </c>
      <c r="D25">
        <v>0</v>
      </c>
      <c r="E25">
        <v>504886.96</v>
      </c>
      <c r="F25">
        <v>0</v>
      </c>
      <c r="G25">
        <v>444687.01</v>
      </c>
      <c r="H25">
        <v>63718.65</v>
      </c>
      <c r="I25">
        <v>0</v>
      </c>
      <c r="J25">
        <v>0</v>
      </c>
      <c r="K25">
        <v>0</v>
      </c>
      <c r="L25">
        <v>0</v>
      </c>
    </row>
    <row r="26" spans="1:12" x14ac:dyDescent="0.2">
      <c r="A26" t="s">
        <v>585</v>
      </c>
      <c r="B26">
        <v>85</v>
      </c>
      <c r="C26">
        <v>1</v>
      </c>
      <c r="D26">
        <v>0</v>
      </c>
      <c r="E26">
        <v>285600.8</v>
      </c>
      <c r="F26">
        <v>0</v>
      </c>
      <c r="G26">
        <v>332917.99</v>
      </c>
      <c r="H26">
        <v>43677.58</v>
      </c>
      <c r="I26">
        <v>1290213.5</v>
      </c>
      <c r="J26">
        <v>0</v>
      </c>
      <c r="K26">
        <v>0</v>
      </c>
      <c r="L26">
        <v>0</v>
      </c>
    </row>
    <row r="27" spans="1:12" x14ac:dyDescent="0.2">
      <c r="A27" t="s">
        <v>585</v>
      </c>
      <c r="B27">
        <v>88</v>
      </c>
      <c r="C27">
        <v>1</v>
      </c>
      <c r="D27">
        <v>1985217.88</v>
      </c>
      <c r="E27">
        <v>1907732.72</v>
      </c>
      <c r="F27">
        <v>0</v>
      </c>
      <c r="G27">
        <v>1497303.55</v>
      </c>
      <c r="H27">
        <v>184434.77</v>
      </c>
      <c r="I27">
        <v>3080686.33</v>
      </c>
      <c r="J27">
        <v>63186.19</v>
      </c>
      <c r="K27">
        <v>0</v>
      </c>
      <c r="L27">
        <v>0</v>
      </c>
    </row>
    <row r="28" spans="1:12" x14ac:dyDescent="0.2">
      <c r="A28" t="s">
        <v>585</v>
      </c>
      <c r="B28">
        <v>91</v>
      </c>
      <c r="C28">
        <v>1</v>
      </c>
      <c r="D28">
        <v>0</v>
      </c>
      <c r="E28">
        <v>539943.6</v>
      </c>
      <c r="F28">
        <v>0</v>
      </c>
      <c r="G28">
        <v>138051.28</v>
      </c>
      <c r="H28">
        <v>37600.07</v>
      </c>
      <c r="I28">
        <v>0</v>
      </c>
      <c r="J28">
        <v>838016.04</v>
      </c>
      <c r="K28">
        <v>0</v>
      </c>
      <c r="L28">
        <v>0</v>
      </c>
    </row>
    <row r="29" spans="1:12" x14ac:dyDescent="0.2">
      <c r="A29" t="s">
        <v>585</v>
      </c>
      <c r="B29">
        <v>93</v>
      </c>
      <c r="C29">
        <v>1</v>
      </c>
      <c r="D29">
        <v>270847.26</v>
      </c>
      <c r="E29">
        <v>291313.8</v>
      </c>
      <c r="F29">
        <v>0</v>
      </c>
      <c r="G29">
        <v>228832.89</v>
      </c>
      <c r="H29">
        <v>39806.89</v>
      </c>
      <c r="I29">
        <v>0</v>
      </c>
      <c r="J29">
        <v>350806.16</v>
      </c>
      <c r="K29">
        <v>0</v>
      </c>
      <c r="L29">
        <v>0</v>
      </c>
    </row>
    <row r="30" spans="1:12" x14ac:dyDescent="0.2">
      <c r="A30" t="s">
        <v>585</v>
      </c>
      <c r="B30">
        <v>94</v>
      </c>
      <c r="C30">
        <v>1</v>
      </c>
      <c r="D30">
        <v>0</v>
      </c>
      <c r="E30">
        <v>2102160.14</v>
      </c>
      <c r="F30">
        <v>0</v>
      </c>
      <c r="G30">
        <v>499902.22</v>
      </c>
      <c r="H30">
        <v>255253.85</v>
      </c>
      <c r="I30">
        <v>3636039.86</v>
      </c>
      <c r="J30">
        <v>824759.96</v>
      </c>
      <c r="K30">
        <v>0</v>
      </c>
      <c r="L30">
        <v>452839.06</v>
      </c>
    </row>
    <row r="31" spans="1:12" x14ac:dyDescent="0.2">
      <c r="A31" t="s">
        <v>585</v>
      </c>
      <c r="B31">
        <v>95</v>
      </c>
      <c r="C31">
        <v>1</v>
      </c>
      <c r="D31">
        <v>0</v>
      </c>
      <c r="E31">
        <v>249552.77</v>
      </c>
      <c r="F31">
        <v>0</v>
      </c>
      <c r="G31">
        <v>132970.26999999999</v>
      </c>
      <c r="H31">
        <v>17012.34</v>
      </c>
      <c r="I31">
        <v>808179.19999999995</v>
      </c>
      <c r="J31">
        <v>0</v>
      </c>
      <c r="K31">
        <v>0</v>
      </c>
      <c r="L31">
        <v>0</v>
      </c>
    </row>
    <row r="32" spans="1:12" x14ac:dyDescent="0.2">
      <c r="A32" t="s">
        <v>585</v>
      </c>
      <c r="B32">
        <v>97</v>
      </c>
      <c r="C32">
        <v>1</v>
      </c>
      <c r="D32">
        <v>0</v>
      </c>
      <c r="E32">
        <v>482542.64</v>
      </c>
      <c r="F32">
        <v>0</v>
      </c>
      <c r="G32">
        <v>246985.18</v>
      </c>
      <c r="H32">
        <v>51973.21</v>
      </c>
      <c r="I32">
        <v>1110917.28</v>
      </c>
      <c r="J32">
        <v>0</v>
      </c>
      <c r="K32">
        <v>0</v>
      </c>
      <c r="L32">
        <v>0</v>
      </c>
    </row>
    <row r="33" spans="1:12" x14ac:dyDescent="0.2">
      <c r="A33" t="s">
        <v>585</v>
      </c>
      <c r="B33">
        <v>99</v>
      </c>
      <c r="C33">
        <v>1</v>
      </c>
      <c r="D33">
        <v>0</v>
      </c>
      <c r="E33">
        <v>1128772.25</v>
      </c>
      <c r="F33">
        <v>0</v>
      </c>
      <c r="G33">
        <v>610939.68000000005</v>
      </c>
      <c r="H33">
        <v>51098.559999999998</v>
      </c>
      <c r="I33">
        <v>0</v>
      </c>
      <c r="J33">
        <v>562854.86</v>
      </c>
      <c r="K33">
        <v>0</v>
      </c>
      <c r="L33">
        <v>0</v>
      </c>
    </row>
    <row r="34" spans="1:12" x14ac:dyDescent="0.2">
      <c r="A34" t="s">
        <v>585</v>
      </c>
      <c r="B34">
        <v>100</v>
      </c>
      <c r="C34">
        <v>1</v>
      </c>
      <c r="D34">
        <v>0</v>
      </c>
      <c r="E34">
        <v>305627.84999999998</v>
      </c>
      <c r="F34">
        <v>0</v>
      </c>
      <c r="G34">
        <v>221831.85</v>
      </c>
      <c r="H34">
        <v>26555.1</v>
      </c>
      <c r="I34">
        <v>0</v>
      </c>
      <c r="J34">
        <v>959097.31</v>
      </c>
      <c r="K34">
        <v>0</v>
      </c>
      <c r="L34">
        <v>0</v>
      </c>
    </row>
    <row r="35" spans="1:12" x14ac:dyDescent="0.2">
      <c r="A35" t="s">
        <v>585</v>
      </c>
      <c r="B35">
        <v>108</v>
      </c>
      <c r="C35">
        <v>1</v>
      </c>
      <c r="D35">
        <v>832109.93</v>
      </c>
      <c r="E35">
        <v>845265</v>
      </c>
      <c r="F35">
        <v>529289.27</v>
      </c>
      <c r="G35">
        <v>613921.18999999994</v>
      </c>
      <c r="H35">
        <v>168220.56</v>
      </c>
      <c r="I35">
        <v>2381082.86</v>
      </c>
      <c r="J35">
        <v>692398.19</v>
      </c>
      <c r="K35">
        <v>0</v>
      </c>
      <c r="L35">
        <v>0</v>
      </c>
    </row>
    <row r="36" spans="1:12" x14ac:dyDescent="0.2">
      <c r="A36" t="s">
        <v>585</v>
      </c>
      <c r="B36">
        <v>110</v>
      </c>
      <c r="C36">
        <v>1</v>
      </c>
      <c r="D36">
        <v>4725614.21</v>
      </c>
      <c r="E36">
        <v>3483545.6000000001</v>
      </c>
      <c r="F36">
        <v>0</v>
      </c>
      <c r="G36">
        <v>1990371.47</v>
      </c>
      <c r="H36">
        <v>298360.33</v>
      </c>
      <c r="I36">
        <v>7405226.4000000004</v>
      </c>
      <c r="J36">
        <v>1412007.85</v>
      </c>
      <c r="K36">
        <v>0</v>
      </c>
      <c r="L36">
        <v>0</v>
      </c>
    </row>
    <row r="37" spans="1:12" x14ac:dyDescent="0.2">
      <c r="A37" t="s">
        <v>585</v>
      </c>
      <c r="B37">
        <v>111</v>
      </c>
      <c r="C37">
        <v>1</v>
      </c>
      <c r="D37">
        <v>966552.07</v>
      </c>
      <c r="E37">
        <v>1295515.57</v>
      </c>
      <c r="F37">
        <v>0</v>
      </c>
      <c r="G37">
        <v>928087.81</v>
      </c>
      <c r="H37">
        <v>163124.51999999999</v>
      </c>
      <c r="I37">
        <v>4308000.66</v>
      </c>
      <c r="J37">
        <v>136078.66</v>
      </c>
      <c r="K37">
        <v>0</v>
      </c>
      <c r="L37">
        <v>0</v>
      </c>
    </row>
    <row r="38" spans="1:12" x14ac:dyDescent="0.2">
      <c r="A38" t="s">
        <v>585</v>
      </c>
      <c r="B38">
        <v>112</v>
      </c>
      <c r="C38">
        <v>1</v>
      </c>
      <c r="D38">
        <v>14777458.970000001</v>
      </c>
      <c r="E38">
        <v>7855491.9699999997</v>
      </c>
      <c r="F38">
        <v>6426000.0300000003</v>
      </c>
      <c r="G38">
        <v>12551222.359999999</v>
      </c>
      <c r="H38">
        <v>1077941.4099999999</v>
      </c>
      <c r="I38">
        <v>16679695.039999999</v>
      </c>
      <c r="J38">
        <v>2383242.3199999998</v>
      </c>
      <c r="K38">
        <v>0</v>
      </c>
      <c r="L38">
        <v>0</v>
      </c>
    </row>
    <row r="39" spans="1:12" x14ac:dyDescent="0.2">
      <c r="A39" t="s">
        <v>585</v>
      </c>
      <c r="B39">
        <v>113</v>
      </c>
      <c r="C39">
        <v>1</v>
      </c>
      <c r="D39">
        <v>0</v>
      </c>
      <c r="E39">
        <v>717015.24</v>
      </c>
      <c r="F39">
        <v>291517.40999999997</v>
      </c>
      <c r="G39">
        <v>422650.47</v>
      </c>
      <c r="H39">
        <v>128130.32</v>
      </c>
      <c r="I39">
        <v>958747.57</v>
      </c>
      <c r="J39">
        <v>414950</v>
      </c>
      <c r="K39">
        <v>0</v>
      </c>
      <c r="L39">
        <v>0</v>
      </c>
    </row>
    <row r="40" spans="1:12" x14ac:dyDescent="0.2">
      <c r="A40" t="s">
        <v>585</v>
      </c>
      <c r="B40">
        <v>115</v>
      </c>
      <c r="C40">
        <v>1</v>
      </c>
      <c r="D40">
        <v>0</v>
      </c>
      <c r="E40">
        <v>985998.44</v>
      </c>
      <c r="F40">
        <v>0</v>
      </c>
      <c r="G40">
        <v>605979.94999999995</v>
      </c>
      <c r="H40">
        <v>61687.6</v>
      </c>
      <c r="I40">
        <v>3555090.83</v>
      </c>
      <c r="J40">
        <v>168545.48</v>
      </c>
      <c r="K40">
        <v>0</v>
      </c>
      <c r="L40">
        <v>0</v>
      </c>
    </row>
    <row r="41" spans="1:12" x14ac:dyDescent="0.2">
      <c r="A41" t="s">
        <v>585</v>
      </c>
      <c r="B41">
        <v>116</v>
      </c>
      <c r="C41">
        <v>1</v>
      </c>
      <c r="D41">
        <v>0</v>
      </c>
      <c r="E41">
        <v>1313723.2</v>
      </c>
      <c r="F41">
        <v>0</v>
      </c>
      <c r="G41">
        <v>713147.5</v>
      </c>
      <c r="H41">
        <v>111068.58</v>
      </c>
      <c r="I41">
        <v>1589452.97</v>
      </c>
      <c r="J41">
        <v>0</v>
      </c>
      <c r="K41">
        <v>0</v>
      </c>
      <c r="L41">
        <v>0</v>
      </c>
    </row>
    <row r="42" spans="1:12" x14ac:dyDescent="0.2">
      <c r="A42" t="s">
        <v>585</v>
      </c>
      <c r="B42">
        <v>118</v>
      </c>
      <c r="C42">
        <v>1</v>
      </c>
      <c r="D42">
        <v>0</v>
      </c>
      <c r="E42">
        <v>338609.52</v>
      </c>
      <c r="F42">
        <v>0</v>
      </c>
      <c r="G42">
        <v>324426.73</v>
      </c>
      <c r="H42">
        <v>78453.27</v>
      </c>
      <c r="I42">
        <v>1640089.04</v>
      </c>
      <c r="J42">
        <v>122642.01</v>
      </c>
      <c r="K42">
        <v>0</v>
      </c>
      <c r="L42">
        <v>0</v>
      </c>
    </row>
    <row r="43" spans="1:12" x14ac:dyDescent="0.2">
      <c r="A43" t="s">
        <v>585</v>
      </c>
      <c r="B43">
        <v>129</v>
      </c>
      <c r="C43">
        <v>1</v>
      </c>
      <c r="D43">
        <v>156881.35</v>
      </c>
      <c r="E43">
        <v>786491.39</v>
      </c>
      <c r="F43">
        <v>0</v>
      </c>
      <c r="G43">
        <v>1139540.48</v>
      </c>
      <c r="H43">
        <v>195717.6</v>
      </c>
      <c r="I43">
        <v>0</v>
      </c>
      <c r="J43">
        <v>833452.31</v>
      </c>
      <c r="K43">
        <v>0</v>
      </c>
      <c r="L43">
        <v>0</v>
      </c>
    </row>
    <row r="44" spans="1:12" x14ac:dyDescent="0.2">
      <c r="A44" t="s">
        <v>585</v>
      </c>
      <c r="B44">
        <v>138</v>
      </c>
      <c r="C44">
        <v>1</v>
      </c>
      <c r="D44">
        <v>0</v>
      </c>
      <c r="E44">
        <v>2593632.04</v>
      </c>
      <c r="F44">
        <v>974389.85</v>
      </c>
      <c r="G44">
        <v>939969.63</v>
      </c>
      <c r="H44">
        <v>185232.6</v>
      </c>
      <c r="I44">
        <v>4371886.91</v>
      </c>
      <c r="J44">
        <v>659902.19999999995</v>
      </c>
      <c r="K44">
        <v>0</v>
      </c>
      <c r="L44">
        <v>419692.24</v>
      </c>
    </row>
    <row r="45" spans="1:12" x14ac:dyDescent="0.2">
      <c r="A45" t="s">
        <v>585</v>
      </c>
      <c r="B45">
        <v>139</v>
      </c>
      <c r="C45">
        <v>1</v>
      </c>
      <c r="D45">
        <v>880572.14</v>
      </c>
      <c r="E45">
        <v>820192.38</v>
      </c>
      <c r="F45">
        <v>0</v>
      </c>
      <c r="G45">
        <v>656713.17000000004</v>
      </c>
      <c r="H45">
        <v>53653.9</v>
      </c>
      <c r="I45">
        <v>1404131.15</v>
      </c>
      <c r="J45">
        <v>84856.24</v>
      </c>
      <c r="K45">
        <v>0</v>
      </c>
      <c r="L45">
        <v>0</v>
      </c>
    </row>
    <row r="46" spans="1:12" x14ac:dyDescent="0.2">
      <c r="A46" t="s">
        <v>585</v>
      </c>
      <c r="B46">
        <v>146</v>
      </c>
      <c r="C46">
        <v>1</v>
      </c>
      <c r="D46">
        <v>227765.07</v>
      </c>
      <c r="E46">
        <v>695864.57</v>
      </c>
      <c r="F46">
        <v>0</v>
      </c>
      <c r="G46">
        <v>398684.78</v>
      </c>
      <c r="H46">
        <v>61426.55</v>
      </c>
      <c r="I46">
        <v>2252847.16</v>
      </c>
      <c r="J46">
        <v>103780.33</v>
      </c>
      <c r="K46">
        <v>0</v>
      </c>
      <c r="L46">
        <v>0</v>
      </c>
    </row>
    <row r="47" spans="1:12" x14ac:dyDescent="0.2">
      <c r="A47" t="s">
        <v>585</v>
      </c>
      <c r="B47">
        <v>150</v>
      </c>
      <c r="C47">
        <v>1</v>
      </c>
      <c r="D47">
        <v>0</v>
      </c>
      <c r="E47">
        <v>762094.87</v>
      </c>
      <c r="F47">
        <v>0</v>
      </c>
      <c r="G47">
        <v>791649.4</v>
      </c>
      <c r="H47">
        <v>44373.4</v>
      </c>
      <c r="I47">
        <v>2929974.97</v>
      </c>
      <c r="J47">
        <v>85846.45</v>
      </c>
      <c r="K47">
        <v>0</v>
      </c>
      <c r="L47">
        <v>0</v>
      </c>
    </row>
    <row r="48" spans="1:12" x14ac:dyDescent="0.2">
      <c r="A48" t="s">
        <v>585</v>
      </c>
      <c r="B48">
        <v>152</v>
      </c>
      <c r="C48">
        <v>1</v>
      </c>
      <c r="D48">
        <v>1515451.03</v>
      </c>
      <c r="E48">
        <v>5609709.5999999996</v>
      </c>
      <c r="F48">
        <v>0</v>
      </c>
      <c r="G48">
        <v>5344217.34</v>
      </c>
      <c r="H48">
        <v>320471.11</v>
      </c>
      <c r="I48">
        <v>10139114.529999999</v>
      </c>
      <c r="J48">
        <v>1139669.94</v>
      </c>
      <c r="K48">
        <v>0</v>
      </c>
      <c r="L48">
        <v>0</v>
      </c>
    </row>
    <row r="49" spans="1:12" x14ac:dyDescent="0.2">
      <c r="A49" t="s">
        <v>585</v>
      </c>
      <c r="B49">
        <v>162</v>
      </c>
      <c r="C49">
        <v>1</v>
      </c>
      <c r="D49">
        <v>0</v>
      </c>
      <c r="E49">
        <v>792470.97</v>
      </c>
      <c r="F49">
        <v>0</v>
      </c>
      <c r="G49">
        <v>738413.48</v>
      </c>
      <c r="H49">
        <v>49210.69</v>
      </c>
      <c r="I49">
        <v>0</v>
      </c>
      <c r="J49">
        <v>198226.58</v>
      </c>
      <c r="K49">
        <v>0</v>
      </c>
      <c r="L49">
        <v>0</v>
      </c>
    </row>
    <row r="50" spans="1:12" x14ac:dyDescent="0.2">
      <c r="A50" t="s">
        <v>585</v>
      </c>
      <c r="B50">
        <v>166</v>
      </c>
      <c r="C50">
        <v>1</v>
      </c>
      <c r="D50">
        <v>335864</v>
      </c>
      <c r="E50">
        <v>360364.56</v>
      </c>
      <c r="F50">
        <v>0</v>
      </c>
      <c r="G50">
        <v>166087.20000000001</v>
      </c>
      <c r="H50">
        <v>0</v>
      </c>
      <c r="I50">
        <v>307960.7</v>
      </c>
      <c r="J50">
        <v>463990.4</v>
      </c>
      <c r="K50">
        <v>0</v>
      </c>
      <c r="L50">
        <v>0</v>
      </c>
    </row>
    <row r="51" spans="1:12" x14ac:dyDescent="0.2">
      <c r="A51" t="s">
        <v>585</v>
      </c>
      <c r="B51">
        <v>173</v>
      </c>
      <c r="C51">
        <v>1</v>
      </c>
      <c r="D51">
        <v>718395.63</v>
      </c>
      <c r="E51">
        <v>256779.45</v>
      </c>
      <c r="F51">
        <v>0</v>
      </c>
      <c r="G51">
        <v>299663.51</v>
      </c>
      <c r="H51">
        <v>43502.720000000001</v>
      </c>
      <c r="I51">
        <v>991130.37</v>
      </c>
      <c r="J51">
        <v>210340.16</v>
      </c>
      <c r="K51">
        <v>0</v>
      </c>
      <c r="L51">
        <v>0</v>
      </c>
    </row>
    <row r="52" spans="1:12" x14ac:dyDescent="0.2">
      <c r="A52" t="s">
        <v>585</v>
      </c>
      <c r="B52">
        <v>177</v>
      </c>
      <c r="C52">
        <v>1</v>
      </c>
      <c r="D52">
        <v>639487.22</v>
      </c>
      <c r="E52">
        <v>734042.78</v>
      </c>
      <c r="F52">
        <v>0</v>
      </c>
      <c r="G52">
        <v>686197.45</v>
      </c>
      <c r="H52">
        <v>78385.279999999999</v>
      </c>
      <c r="I52">
        <v>2000678.3</v>
      </c>
      <c r="J52">
        <v>177657.41</v>
      </c>
      <c r="K52">
        <v>0</v>
      </c>
      <c r="L52">
        <v>0</v>
      </c>
    </row>
    <row r="53" spans="1:12" x14ac:dyDescent="0.2">
      <c r="A53" t="s">
        <v>585</v>
      </c>
      <c r="B53">
        <v>181</v>
      </c>
      <c r="C53">
        <v>1</v>
      </c>
      <c r="D53">
        <v>0</v>
      </c>
      <c r="E53">
        <v>5512170.8300000001</v>
      </c>
      <c r="F53">
        <v>0</v>
      </c>
      <c r="G53">
        <v>3749997.37</v>
      </c>
      <c r="H53">
        <v>590950.76</v>
      </c>
      <c r="I53">
        <v>12000951.57</v>
      </c>
      <c r="J53">
        <v>4606008.0199999996</v>
      </c>
      <c r="K53">
        <v>0</v>
      </c>
      <c r="L53">
        <v>0</v>
      </c>
    </row>
    <row r="54" spans="1:12" x14ac:dyDescent="0.2">
      <c r="A54" t="s">
        <v>585</v>
      </c>
      <c r="B54">
        <v>182</v>
      </c>
      <c r="C54">
        <v>1</v>
      </c>
      <c r="D54">
        <v>0</v>
      </c>
      <c r="E54">
        <v>948430.06</v>
      </c>
      <c r="F54">
        <v>329514.55</v>
      </c>
      <c r="G54">
        <v>877831.82</v>
      </c>
      <c r="H54">
        <v>17799.37</v>
      </c>
      <c r="I54">
        <v>2392430.52</v>
      </c>
      <c r="J54">
        <v>0</v>
      </c>
      <c r="K54">
        <v>0</v>
      </c>
      <c r="L54">
        <v>0</v>
      </c>
    </row>
    <row r="55" spans="1:12" x14ac:dyDescent="0.2">
      <c r="A55" t="s">
        <v>585</v>
      </c>
      <c r="B55">
        <v>186</v>
      </c>
      <c r="C55">
        <v>1</v>
      </c>
      <c r="D55">
        <v>0</v>
      </c>
      <c r="E55">
        <v>1697226.1</v>
      </c>
      <c r="F55">
        <v>0</v>
      </c>
      <c r="G55">
        <v>1475789.65</v>
      </c>
      <c r="H55">
        <v>255983.84</v>
      </c>
      <c r="I55">
        <v>2864277.3</v>
      </c>
      <c r="J55">
        <v>51777.75</v>
      </c>
      <c r="K55">
        <v>0</v>
      </c>
      <c r="L55">
        <v>0</v>
      </c>
    </row>
    <row r="56" spans="1:12" x14ac:dyDescent="0.2">
      <c r="A56" t="s">
        <v>585</v>
      </c>
      <c r="B56">
        <v>191</v>
      </c>
      <c r="C56">
        <v>1</v>
      </c>
      <c r="D56">
        <v>21448839.43</v>
      </c>
      <c r="E56">
        <v>7293645.5199999996</v>
      </c>
      <c r="F56">
        <v>4351374.3600000003</v>
      </c>
      <c r="G56">
        <v>6236702.8799999999</v>
      </c>
      <c r="H56">
        <v>1617467.62</v>
      </c>
      <c r="I56">
        <v>3309515.63</v>
      </c>
      <c r="J56">
        <v>5377431.3200000003</v>
      </c>
      <c r="K56">
        <v>0</v>
      </c>
      <c r="L56">
        <v>1405109.94</v>
      </c>
    </row>
    <row r="57" spans="1:12" x14ac:dyDescent="0.2">
      <c r="A57" t="s">
        <v>585</v>
      </c>
      <c r="B57">
        <v>192</v>
      </c>
      <c r="C57">
        <v>1</v>
      </c>
      <c r="D57">
        <v>5296501.78</v>
      </c>
      <c r="E57">
        <v>5738180.1799999997</v>
      </c>
      <c r="F57">
        <v>0</v>
      </c>
      <c r="G57">
        <v>4567454.8499999996</v>
      </c>
      <c r="H57">
        <v>414851.92</v>
      </c>
      <c r="I57">
        <v>16534460.25</v>
      </c>
      <c r="J57">
        <v>488902.01</v>
      </c>
      <c r="K57">
        <v>0</v>
      </c>
      <c r="L57">
        <v>0.01</v>
      </c>
    </row>
    <row r="58" spans="1:12" x14ac:dyDescent="0.2">
      <c r="A58" t="s">
        <v>585</v>
      </c>
      <c r="B58">
        <v>194</v>
      </c>
      <c r="C58">
        <v>1</v>
      </c>
      <c r="D58">
        <v>25400958.760000002</v>
      </c>
      <c r="E58">
        <v>10848852.390000001</v>
      </c>
      <c r="F58">
        <v>3920410.48</v>
      </c>
      <c r="G58">
        <v>16069862.07</v>
      </c>
      <c r="H58">
        <v>1238794.48</v>
      </c>
      <c r="I58">
        <v>3578522.15</v>
      </c>
      <c r="J58">
        <v>17227670.960000001</v>
      </c>
      <c r="K58">
        <v>0</v>
      </c>
      <c r="L58">
        <v>0</v>
      </c>
    </row>
    <row r="59" spans="1:12" x14ac:dyDescent="0.2">
      <c r="A59" t="s">
        <v>585</v>
      </c>
      <c r="B59">
        <v>195</v>
      </c>
      <c r="C59">
        <v>1</v>
      </c>
      <c r="D59">
        <v>0</v>
      </c>
      <c r="E59">
        <v>717812.19</v>
      </c>
      <c r="F59">
        <v>0</v>
      </c>
      <c r="G59">
        <v>455876.81</v>
      </c>
      <c r="H59">
        <v>38832.58</v>
      </c>
      <c r="I59">
        <v>697103.26</v>
      </c>
      <c r="J59">
        <v>37127.71</v>
      </c>
      <c r="K59">
        <v>0</v>
      </c>
      <c r="L59">
        <v>0</v>
      </c>
    </row>
    <row r="60" spans="1:12" x14ac:dyDescent="0.2">
      <c r="A60" t="s">
        <v>585</v>
      </c>
      <c r="B60">
        <v>196</v>
      </c>
      <c r="C60">
        <v>1</v>
      </c>
      <c r="D60">
        <v>62516082.600000001</v>
      </c>
      <c r="E60">
        <v>24754697.899999999</v>
      </c>
      <c r="F60">
        <v>8534727.2799999993</v>
      </c>
      <c r="G60">
        <v>24111912.43</v>
      </c>
      <c r="H60">
        <v>1809585.23</v>
      </c>
      <c r="I60">
        <v>34802297.770000003</v>
      </c>
      <c r="J60">
        <v>404966.78</v>
      </c>
      <c r="K60">
        <v>0</v>
      </c>
      <c r="L60">
        <v>0</v>
      </c>
    </row>
    <row r="61" spans="1:12" x14ac:dyDescent="0.2">
      <c r="A61" t="s">
        <v>585</v>
      </c>
      <c r="B61">
        <v>197</v>
      </c>
      <c r="C61">
        <v>1</v>
      </c>
      <c r="D61">
        <v>12462856.369999999</v>
      </c>
      <c r="E61">
        <v>4280076.5999999996</v>
      </c>
      <c r="F61">
        <v>2200409.75</v>
      </c>
      <c r="G61">
        <v>5419392.04</v>
      </c>
      <c r="H61">
        <v>1164431.82</v>
      </c>
      <c r="I61">
        <v>9447797.4399999995</v>
      </c>
      <c r="J61">
        <v>875936.51</v>
      </c>
      <c r="K61">
        <v>0</v>
      </c>
      <c r="L61">
        <v>0</v>
      </c>
    </row>
    <row r="62" spans="1:12" x14ac:dyDescent="0.2">
      <c r="A62" t="s">
        <v>585</v>
      </c>
      <c r="B62">
        <v>199</v>
      </c>
      <c r="C62">
        <v>1</v>
      </c>
      <c r="D62">
        <v>2611989.89</v>
      </c>
      <c r="E62">
        <v>2989465.3</v>
      </c>
      <c r="F62">
        <v>1041927.9</v>
      </c>
      <c r="G62">
        <v>3322614.1</v>
      </c>
      <c r="H62">
        <v>422174.31</v>
      </c>
      <c r="I62">
        <v>4017234.28</v>
      </c>
      <c r="J62">
        <v>896151.65</v>
      </c>
      <c r="K62">
        <v>0</v>
      </c>
      <c r="L62">
        <v>515232.16</v>
      </c>
    </row>
    <row r="63" spans="1:12" x14ac:dyDescent="0.2">
      <c r="A63" t="s">
        <v>585</v>
      </c>
      <c r="B63">
        <v>200</v>
      </c>
      <c r="C63">
        <v>1</v>
      </c>
      <c r="D63">
        <v>7696983.6699999999</v>
      </c>
      <c r="E63">
        <v>3518492.6</v>
      </c>
      <c r="F63">
        <v>2000000</v>
      </c>
      <c r="G63">
        <v>2751323.37</v>
      </c>
      <c r="H63">
        <v>448399.97</v>
      </c>
      <c r="I63">
        <v>4671617.5999999996</v>
      </c>
      <c r="J63">
        <v>18.84</v>
      </c>
      <c r="K63">
        <v>0</v>
      </c>
      <c r="L63">
        <v>0</v>
      </c>
    </row>
    <row r="64" spans="1:12" x14ac:dyDescent="0.2">
      <c r="A64" t="s">
        <v>585</v>
      </c>
      <c r="B64">
        <v>203</v>
      </c>
      <c r="C64">
        <v>1</v>
      </c>
      <c r="D64">
        <v>425400.16</v>
      </c>
      <c r="E64">
        <v>559514.06000000006</v>
      </c>
      <c r="F64">
        <v>0</v>
      </c>
      <c r="G64">
        <v>712559.68</v>
      </c>
      <c r="H64">
        <v>44389.93</v>
      </c>
      <c r="I64">
        <v>944629.92</v>
      </c>
      <c r="J64">
        <v>438588.87</v>
      </c>
      <c r="K64">
        <v>0</v>
      </c>
      <c r="L64">
        <v>0</v>
      </c>
    </row>
    <row r="65" spans="1:12" x14ac:dyDescent="0.2">
      <c r="A65" t="s">
        <v>585</v>
      </c>
      <c r="B65">
        <v>204</v>
      </c>
      <c r="C65">
        <v>1</v>
      </c>
      <c r="D65">
        <v>0</v>
      </c>
      <c r="E65">
        <v>1877359.79</v>
      </c>
      <c r="F65">
        <v>0</v>
      </c>
      <c r="G65">
        <v>703591.14</v>
      </c>
      <c r="H65">
        <v>144095.53</v>
      </c>
      <c r="I65">
        <v>4124966.8</v>
      </c>
      <c r="J65">
        <v>319481.28000000003</v>
      </c>
      <c r="K65">
        <v>0</v>
      </c>
      <c r="L65">
        <v>0</v>
      </c>
    </row>
    <row r="66" spans="1:12" x14ac:dyDescent="0.2">
      <c r="A66" t="s">
        <v>585</v>
      </c>
      <c r="B66">
        <v>206</v>
      </c>
      <c r="C66">
        <v>1</v>
      </c>
      <c r="D66">
        <v>2659689.6</v>
      </c>
      <c r="E66">
        <v>3935301.13</v>
      </c>
      <c r="F66">
        <v>0</v>
      </c>
      <c r="G66">
        <v>3859782.37</v>
      </c>
      <c r="H66">
        <v>682304.23</v>
      </c>
      <c r="I66">
        <v>5656452.46</v>
      </c>
      <c r="J66">
        <v>820216</v>
      </c>
      <c r="K66">
        <v>0</v>
      </c>
      <c r="L66">
        <v>725373.35</v>
      </c>
    </row>
    <row r="67" spans="1:12" x14ac:dyDescent="0.2">
      <c r="A67" t="s">
        <v>585</v>
      </c>
      <c r="B67">
        <v>213</v>
      </c>
      <c r="C67">
        <v>1</v>
      </c>
      <c r="D67">
        <v>0</v>
      </c>
      <c r="E67">
        <v>664991.48</v>
      </c>
      <c r="F67">
        <v>0</v>
      </c>
      <c r="G67">
        <v>376834</v>
      </c>
      <c r="H67">
        <v>42826.29</v>
      </c>
      <c r="I67">
        <v>1118069.1000000001</v>
      </c>
      <c r="J67">
        <v>0</v>
      </c>
      <c r="K67">
        <v>0</v>
      </c>
      <c r="L67">
        <v>0</v>
      </c>
    </row>
    <row r="68" spans="1:12" x14ac:dyDescent="0.2">
      <c r="A68" t="s">
        <v>585</v>
      </c>
      <c r="B68">
        <v>227</v>
      </c>
      <c r="C68">
        <v>1</v>
      </c>
      <c r="D68">
        <v>461139.6</v>
      </c>
      <c r="E68">
        <v>728641.69</v>
      </c>
      <c r="F68">
        <v>0</v>
      </c>
      <c r="G68">
        <v>296439.23</v>
      </c>
      <c r="H68">
        <v>87760.74</v>
      </c>
      <c r="I68">
        <v>1577416.57</v>
      </c>
      <c r="J68">
        <v>259600.69</v>
      </c>
      <c r="K68">
        <v>0</v>
      </c>
      <c r="L68">
        <v>0</v>
      </c>
    </row>
    <row r="69" spans="1:12" x14ac:dyDescent="0.2">
      <c r="A69" t="s">
        <v>585</v>
      </c>
      <c r="B69">
        <v>229</v>
      </c>
      <c r="C69">
        <v>1</v>
      </c>
      <c r="D69">
        <v>0</v>
      </c>
      <c r="E69">
        <v>391971.76</v>
      </c>
      <c r="F69">
        <v>0</v>
      </c>
      <c r="G69">
        <v>171211.58</v>
      </c>
      <c r="H69">
        <v>25783.97</v>
      </c>
      <c r="I69">
        <v>465026.14</v>
      </c>
      <c r="J69">
        <v>47799.15</v>
      </c>
      <c r="K69">
        <v>0</v>
      </c>
      <c r="L69">
        <v>0</v>
      </c>
    </row>
    <row r="70" spans="1:12" x14ac:dyDescent="0.2">
      <c r="A70" t="s">
        <v>585</v>
      </c>
      <c r="B70">
        <v>238</v>
      </c>
      <c r="C70">
        <v>1</v>
      </c>
      <c r="D70">
        <v>295879.53999999998</v>
      </c>
      <c r="E70">
        <v>163356.51</v>
      </c>
      <c r="F70">
        <v>0</v>
      </c>
      <c r="G70">
        <v>185964.87</v>
      </c>
      <c r="H70">
        <v>27675.42</v>
      </c>
      <c r="I70">
        <v>387420.26</v>
      </c>
      <c r="J70">
        <v>24780</v>
      </c>
      <c r="K70">
        <v>0</v>
      </c>
      <c r="L70">
        <v>0</v>
      </c>
    </row>
    <row r="71" spans="1:12" x14ac:dyDescent="0.2">
      <c r="A71" t="s">
        <v>585</v>
      </c>
      <c r="B71">
        <v>239</v>
      </c>
      <c r="C71">
        <v>1</v>
      </c>
      <c r="D71">
        <v>356348.95</v>
      </c>
      <c r="E71">
        <v>494620.56</v>
      </c>
      <c r="F71">
        <v>0</v>
      </c>
      <c r="G71">
        <v>264732.49</v>
      </c>
      <c r="H71">
        <v>62959.94</v>
      </c>
      <c r="I71">
        <v>1179498.5900000001</v>
      </c>
      <c r="J71">
        <v>0</v>
      </c>
      <c r="K71">
        <v>0</v>
      </c>
      <c r="L71">
        <v>0</v>
      </c>
    </row>
    <row r="72" spans="1:12" x14ac:dyDescent="0.2">
      <c r="A72" t="s">
        <v>585</v>
      </c>
      <c r="B72">
        <v>241</v>
      </c>
      <c r="C72">
        <v>1</v>
      </c>
      <c r="D72">
        <v>2120243.75</v>
      </c>
      <c r="E72">
        <v>2380374.42</v>
      </c>
      <c r="F72">
        <v>0</v>
      </c>
      <c r="G72">
        <v>2549884.17</v>
      </c>
      <c r="H72">
        <v>162492.72</v>
      </c>
      <c r="I72">
        <v>937719.59</v>
      </c>
      <c r="J72">
        <v>1891645.83</v>
      </c>
      <c r="K72">
        <v>0</v>
      </c>
      <c r="L72">
        <v>0</v>
      </c>
    </row>
    <row r="73" spans="1:12" x14ac:dyDescent="0.2">
      <c r="A73" t="s">
        <v>585</v>
      </c>
      <c r="B73">
        <v>242</v>
      </c>
      <c r="C73">
        <v>1</v>
      </c>
      <c r="D73">
        <v>734252.53</v>
      </c>
      <c r="E73">
        <v>331638.52</v>
      </c>
      <c r="F73">
        <v>0</v>
      </c>
      <c r="G73">
        <v>376826.45</v>
      </c>
      <c r="H73">
        <v>17721</v>
      </c>
      <c r="I73">
        <v>56162.77</v>
      </c>
      <c r="J73">
        <v>430194.08</v>
      </c>
      <c r="K73">
        <v>0</v>
      </c>
      <c r="L73">
        <v>0</v>
      </c>
    </row>
    <row r="74" spans="1:12" x14ac:dyDescent="0.2">
      <c r="A74" t="s">
        <v>585</v>
      </c>
      <c r="B74">
        <v>252</v>
      </c>
      <c r="C74">
        <v>1</v>
      </c>
      <c r="D74">
        <v>560035</v>
      </c>
      <c r="E74">
        <v>958149.33</v>
      </c>
      <c r="F74">
        <v>476216.01</v>
      </c>
      <c r="G74">
        <v>650962.61</v>
      </c>
      <c r="H74">
        <v>143432.71</v>
      </c>
      <c r="I74">
        <v>1710512.45</v>
      </c>
      <c r="J74">
        <v>485480.36</v>
      </c>
      <c r="K74">
        <v>0</v>
      </c>
      <c r="L74">
        <v>0.01</v>
      </c>
    </row>
    <row r="75" spans="1:12" x14ac:dyDescent="0.2">
      <c r="A75" t="s">
        <v>585</v>
      </c>
      <c r="B75">
        <v>253</v>
      </c>
      <c r="C75">
        <v>1</v>
      </c>
      <c r="D75">
        <v>0</v>
      </c>
      <c r="E75">
        <v>448864.01</v>
      </c>
      <c r="F75">
        <v>0</v>
      </c>
      <c r="G75">
        <v>393604.43</v>
      </c>
      <c r="H75">
        <v>36443.870000000003</v>
      </c>
      <c r="I75">
        <v>2000692.59</v>
      </c>
      <c r="J75">
        <v>0</v>
      </c>
      <c r="K75">
        <v>0</v>
      </c>
      <c r="L75">
        <v>0</v>
      </c>
    </row>
    <row r="76" spans="1:12" x14ac:dyDescent="0.2">
      <c r="A76" t="s">
        <v>585</v>
      </c>
      <c r="B76">
        <v>255</v>
      </c>
      <c r="C76">
        <v>1</v>
      </c>
      <c r="D76">
        <v>0</v>
      </c>
      <c r="E76">
        <v>1262237.68</v>
      </c>
      <c r="F76">
        <v>0</v>
      </c>
      <c r="G76">
        <v>697318.43</v>
      </c>
      <c r="H76">
        <v>92608.75</v>
      </c>
      <c r="I76">
        <v>2204637.91</v>
      </c>
      <c r="J76">
        <v>219572.84</v>
      </c>
      <c r="K76">
        <v>0</v>
      </c>
      <c r="L76">
        <v>0</v>
      </c>
    </row>
    <row r="77" spans="1:12" x14ac:dyDescent="0.2">
      <c r="A77" t="s">
        <v>585</v>
      </c>
      <c r="B77">
        <v>256</v>
      </c>
      <c r="C77">
        <v>1</v>
      </c>
      <c r="D77">
        <v>4320112.5</v>
      </c>
      <c r="E77">
        <v>2163819.66</v>
      </c>
      <c r="F77">
        <v>0</v>
      </c>
      <c r="G77">
        <v>2173104.0099999998</v>
      </c>
      <c r="H77">
        <v>376352.25</v>
      </c>
      <c r="I77">
        <v>1458779.56</v>
      </c>
      <c r="J77">
        <v>327319.07</v>
      </c>
      <c r="K77">
        <v>0</v>
      </c>
      <c r="L77">
        <v>0</v>
      </c>
    </row>
    <row r="78" spans="1:12" x14ac:dyDescent="0.2">
      <c r="A78" t="s">
        <v>585</v>
      </c>
      <c r="B78">
        <v>261</v>
      </c>
      <c r="C78">
        <v>1</v>
      </c>
      <c r="D78">
        <v>223395.49</v>
      </c>
      <c r="E78">
        <v>295449.25</v>
      </c>
      <c r="F78">
        <v>0</v>
      </c>
      <c r="G78">
        <v>181129.01</v>
      </c>
      <c r="H78">
        <v>19220.52</v>
      </c>
      <c r="I78">
        <v>343472.51</v>
      </c>
      <c r="J78">
        <v>0</v>
      </c>
      <c r="K78">
        <v>0</v>
      </c>
      <c r="L78">
        <v>0</v>
      </c>
    </row>
    <row r="79" spans="1:12" x14ac:dyDescent="0.2">
      <c r="A79" t="s">
        <v>585</v>
      </c>
      <c r="B79">
        <v>264</v>
      </c>
      <c r="C79">
        <v>1</v>
      </c>
      <c r="D79">
        <v>84295.39</v>
      </c>
      <c r="E79">
        <v>46487.65</v>
      </c>
      <c r="F79">
        <v>69594.350000000006</v>
      </c>
      <c r="G79">
        <v>93350.54</v>
      </c>
      <c r="H79">
        <v>23357.4</v>
      </c>
      <c r="I79">
        <v>0</v>
      </c>
      <c r="J79">
        <v>648388.63</v>
      </c>
      <c r="K79">
        <v>0</v>
      </c>
      <c r="L79">
        <v>0</v>
      </c>
    </row>
    <row r="80" spans="1:12" x14ac:dyDescent="0.2">
      <c r="A80" t="s">
        <v>585</v>
      </c>
      <c r="B80">
        <v>270</v>
      </c>
      <c r="C80">
        <v>1</v>
      </c>
      <c r="D80">
        <v>17247724.02</v>
      </c>
      <c r="E80">
        <v>5638079.6299999999</v>
      </c>
      <c r="F80">
        <v>14690864.449999999</v>
      </c>
      <c r="G80">
        <v>18016885.23</v>
      </c>
      <c r="H80">
        <v>1046973.06</v>
      </c>
      <c r="I80">
        <v>1737504.58</v>
      </c>
      <c r="J80">
        <v>12529082.189999999</v>
      </c>
      <c r="K80">
        <v>0</v>
      </c>
      <c r="L80">
        <v>0</v>
      </c>
    </row>
    <row r="81" spans="1:12" x14ac:dyDescent="0.2">
      <c r="A81" t="s">
        <v>585</v>
      </c>
      <c r="B81">
        <v>271</v>
      </c>
      <c r="C81">
        <v>1</v>
      </c>
      <c r="D81">
        <v>25788439.449999999</v>
      </c>
      <c r="E81">
        <v>8876453.7899999991</v>
      </c>
      <c r="F81">
        <v>11325642.380000001</v>
      </c>
      <c r="G81">
        <v>9477858.3699999992</v>
      </c>
      <c r="H81">
        <v>2123752.86</v>
      </c>
      <c r="I81">
        <v>0</v>
      </c>
      <c r="J81">
        <v>8587633.4499999993</v>
      </c>
      <c r="K81">
        <v>0</v>
      </c>
      <c r="L81">
        <v>4735878.68</v>
      </c>
    </row>
    <row r="82" spans="1:12" x14ac:dyDescent="0.2">
      <c r="A82" t="s">
        <v>585</v>
      </c>
      <c r="B82">
        <v>272</v>
      </c>
      <c r="C82">
        <v>1</v>
      </c>
      <c r="D82">
        <v>21884714.18</v>
      </c>
      <c r="E82">
        <v>8069879.0800000001</v>
      </c>
      <c r="F82">
        <v>9415720.7100000009</v>
      </c>
      <c r="G82">
        <v>10289937.109999999</v>
      </c>
      <c r="H82">
        <v>1302511.18</v>
      </c>
      <c r="I82">
        <v>2361594.66</v>
      </c>
      <c r="J82">
        <v>7050782.4100000001</v>
      </c>
      <c r="K82">
        <v>0</v>
      </c>
      <c r="L82">
        <v>0</v>
      </c>
    </row>
    <row r="83" spans="1:12" x14ac:dyDescent="0.2">
      <c r="A83" t="s">
        <v>585</v>
      </c>
      <c r="B83">
        <v>273</v>
      </c>
      <c r="C83">
        <v>1</v>
      </c>
      <c r="D83">
        <v>21482336.210000001</v>
      </c>
      <c r="E83">
        <v>7169911.1900000004</v>
      </c>
      <c r="F83">
        <v>8476345.9600000009</v>
      </c>
      <c r="G83">
        <v>19213573.739999998</v>
      </c>
      <c r="H83">
        <v>1398027.14</v>
      </c>
      <c r="I83">
        <v>6763863.5499999998</v>
      </c>
      <c r="J83">
        <v>7913660.7199999997</v>
      </c>
      <c r="K83">
        <v>0</v>
      </c>
      <c r="L83">
        <v>0</v>
      </c>
    </row>
    <row r="84" spans="1:12" x14ac:dyDescent="0.2">
      <c r="A84" t="s">
        <v>585</v>
      </c>
      <c r="B84">
        <v>276</v>
      </c>
      <c r="C84">
        <v>1</v>
      </c>
      <c r="D84">
        <v>28981638.399999999</v>
      </c>
      <c r="E84">
        <v>9612836.4700000007</v>
      </c>
      <c r="F84">
        <v>9240570.8300000001</v>
      </c>
      <c r="G84">
        <v>7720848.8200000003</v>
      </c>
      <c r="H84">
        <v>1015167.55</v>
      </c>
      <c r="I84">
        <v>1115322.67</v>
      </c>
      <c r="J84">
        <v>6703868.75</v>
      </c>
      <c r="K84">
        <v>0</v>
      </c>
      <c r="L84">
        <v>1487444.81</v>
      </c>
    </row>
    <row r="85" spans="1:12" x14ac:dyDescent="0.2">
      <c r="A85" t="s">
        <v>585</v>
      </c>
      <c r="B85">
        <v>277</v>
      </c>
      <c r="C85">
        <v>1</v>
      </c>
      <c r="D85">
        <v>5487558.54</v>
      </c>
      <c r="E85">
        <v>1959625.84</v>
      </c>
      <c r="F85">
        <v>2362549.19</v>
      </c>
      <c r="G85">
        <v>2558862.79</v>
      </c>
      <c r="H85">
        <v>1082200.25</v>
      </c>
      <c r="I85">
        <v>7209320.4199999999</v>
      </c>
      <c r="J85">
        <v>228173.76</v>
      </c>
      <c r="K85">
        <v>0</v>
      </c>
      <c r="L85">
        <v>0</v>
      </c>
    </row>
    <row r="86" spans="1:12" x14ac:dyDescent="0.2">
      <c r="A86" t="s">
        <v>585</v>
      </c>
      <c r="B86">
        <v>278</v>
      </c>
      <c r="C86">
        <v>1</v>
      </c>
      <c r="D86">
        <v>7261756.5099999998</v>
      </c>
      <c r="E86">
        <v>2391253.16</v>
      </c>
      <c r="F86">
        <v>1507673.45</v>
      </c>
      <c r="G86">
        <v>2743841.31</v>
      </c>
      <c r="H86">
        <v>330748.59999999998</v>
      </c>
      <c r="I86">
        <v>5531344.4800000004</v>
      </c>
      <c r="J86">
        <v>2146396.8199999998</v>
      </c>
      <c r="K86">
        <v>0</v>
      </c>
      <c r="L86">
        <v>365044.42</v>
      </c>
    </row>
    <row r="87" spans="1:12" x14ac:dyDescent="0.2">
      <c r="A87" t="s">
        <v>585</v>
      </c>
      <c r="B87">
        <v>279</v>
      </c>
      <c r="C87">
        <v>1</v>
      </c>
      <c r="D87">
        <v>52932328.509999998</v>
      </c>
      <c r="E87">
        <v>18594677.420000002</v>
      </c>
      <c r="F87">
        <v>13493344.75</v>
      </c>
      <c r="G87">
        <v>35122908.420000002</v>
      </c>
      <c r="H87">
        <v>2793135.51</v>
      </c>
      <c r="I87">
        <v>9249180.1799999997</v>
      </c>
      <c r="J87">
        <v>9384158.3900000006</v>
      </c>
      <c r="K87">
        <v>0</v>
      </c>
      <c r="L87">
        <v>0</v>
      </c>
    </row>
    <row r="88" spans="1:12" x14ac:dyDescent="0.2">
      <c r="A88" t="s">
        <v>585</v>
      </c>
      <c r="B88">
        <v>280</v>
      </c>
      <c r="C88">
        <v>1</v>
      </c>
      <c r="D88">
        <v>9414154.7699999996</v>
      </c>
      <c r="E88">
        <v>3383723.42</v>
      </c>
      <c r="F88">
        <v>4777993</v>
      </c>
      <c r="G88">
        <v>5131830.3499999996</v>
      </c>
      <c r="H88">
        <v>487563.54</v>
      </c>
      <c r="I88">
        <v>3781965.23</v>
      </c>
      <c r="J88">
        <v>3957471.25</v>
      </c>
      <c r="K88">
        <v>0</v>
      </c>
      <c r="L88">
        <v>2058567.89</v>
      </c>
    </row>
    <row r="89" spans="1:12" x14ac:dyDescent="0.2">
      <c r="A89" t="s">
        <v>585</v>
      </c>
      <c r="B89">
        <v>281</v>
      </c>
      <c r="C89">
        <v>1</v>
      </c>
      <c r="D89">
        <v>26268560.84</v>
      </c>
      <c r="E89">
        <v>9377785.1300000008</v>
      </c>
      <c r="F89">
        <v>6642659.8499999996</v>
      </c>
      <c r="G89">
        <v>7767195.75</v>
      </c>
      <c r="H89">
        <v>2396321.37</v>
      </c>
      <c r="I89">
        <v>0</v>
      </c>
      <c r="J89">
        <v>21735503.920000002</v>
      </c>
      <c r="K89">
        <v>0</v>
      </c>
      <c r="L89">
        <v>1681423.3600000001</v>
      </c>
    </row>
    <row r="90" spans="1:12" x14ac:dyDescent="0.2">
      <c r="A90" t="s">
        <v>585</v>
      </c>
      <c r="B90">
        <v>282</v>
      </c>
      <c r="C90">
        <v>1</v>
      </c>
      <c r="D90">
        <v>3679078.22</v>
      </c>
      <c r="E90">
        <v>1517631.77</v>
      </c>
      <c r="F90">
        <v>989914.37</v>
      </c>
      <c r="G90">
        <v>1502313.15</v>
      </c>
      <c r="H90">
        <v>153193.34</v>
      </c>
      <c r="I90">
        <v>1281730.5900000001</v>
      </c>
      <c r="J90">
        <v>749110.47</v>
      </c>
      <c r="K90">
        <v>0</v>
      </c>
      <c r="L90">
        <v>0</v>
      </c>
    </row>
    <row r="91" spans="1:12" x14ac:dyDescent="0.2">
      <c r="A91" t="s">
        <v>585</v>
      </c>
      <c r="B91">
        <v>283</v>
      </c>
      <c r="C91">
        <v>1</v>
      </c>
      <c r="D91">
        <v>11668761.73</v>
      </c>
      <c r="E91">
        <v>3903865.42</v>
      </c>
      <c r="F91">
        <v>3946885.92</v>
      </c>
      <c r="G91">
        <v>4086990.89</v>
      </c>
      <c r="H91">
        <v>1036235.38</v>
      </c>
      <c r="I91">
        <v>16999248.27</v>
      </c>
      <c r="J91">
        <v>2171942.12</v>
      </c>
      <c r="K91">
        <v>0</v>
      </c>
      <c r="L91">
        <v>0</v>
      </c>
    </row>
    <row r="92" spans="1:12" x14ac:dyDescent="0.2">
      <c r="A92" t="s">
        <v>585</v>
      </c>
      <c r="B92">
        <v>284</v>
      </c>
      <c r="C92">
        <v>1</v>
      </c>
      <c r="D92">
        <v>33197946</v>
      </c>
      <c r="E92">
        <v>11345817.4</v>
      </c>
      <c r="F92">
        <v>10934347.630000001</v>
      </c>
      <c r="G92">
        <v>17151573.379999999</v>
      </c>
      <c r="H92">
        <v>2023441.67</v>
      </c>
      <c r="I92">
        <v>14846368.220000001</v>
      </c>
      <c r="J92">
        <v>2885985.55</v>
      </c>
      <c r="K92">
        <v>0</v>
      </c>
      <c r="L92">
        <v>0</v>
      </c>
    </row>
    <row r="93" spans="1:12" x14ac:dyDescent="0.2">
      <c r="A93" t="s">
        <v>585</v>
      </c>
      <c r="B93">
        <v>286</v>
      </c>
      <c r="C93">
        <v>1</v>
      </c>
      <c r="D93">
        <v>594193.61</v>
      </c>
      <c r="E93">
        <v>1719410.67</v>
      </c>
      <c r="F93">
        <v>0</v>
      </c>
      <c r="G93">
        <v>1632130.34</v>
      </c>
      <c r="H93">
        <v>162990.92000000001</v>
      </c>
      <c r="I93">
        <v>3041905.32</v>
      </c>
      <c r="J93">
        <v>407936.75</v>
      </c>
      <c r="K93">
        <v>0</v>
      </c>
      <c r="L93">
        <v>0</v>
      </c>
    </row>
    <row r="94" spans="1:12" x14ac:dyDescent="0.2">
      <c r="A94" t="s">
        <v>585</v>
      </c>
      <c r="B94">
        <v>294</v>
      </c>
      <c r="C94">
        <v>1</v>
      </c>
      <c r="D94">
        <v>0</v>
      </c>
      <c r="E94">
        <v>1171048.3700000001</v>
      </c>
      <c r="F94">
        <v>0</v>
      </c>
      <c r="G94">
        <v>344109.33</v>
      </c>
      <c r="H94">
        <v>29129.26</v>
      </c>
      <c r="I94">
        <v>0</v>
      </c>
      <c r="J94">
        <v>57614.62</v>
      </c>
      <c r="K94">
        <v>0</v>
      </c>
      <c r="L94">
        <v>0</v>
      </c>
    </row>
    <row r="95" spans="1:12" x14ac:dyDescent="0.2">
      <c r="A95" t="s">
        <v>585</v>
      </c>
      <c r="B95">
        <v>297</v>
      </c>
      <c r="C95">
        <v>1</v>
      </c>
      <c r="D95">
        <v>291066.65999999997</v>
      </c>
      <c r="E95">
        <v>196899.99</v>
      </c>
      <c r="F95">
        <v>0</v>
      </c>
      <c r="G95">
        <v>122803.07</v>
      </c>
      <c r="H95">
        <v>19579.07</v>
      </c>
      <c r="I95">
        <v>1037375.09</v>
      </c>
      <c r="J95">
        <v>40669.71</v>
      </c>
      <c r="K95">
        <v>0</v>
      </c>
      <c r="L95">
        <v>0</v>
      </c>
    </row>
    <row r="96" spans="1:12" x14ac:dyDescent="0.2">
      <c r="A96" t="s">
        <v>585</v>
      </c>
      <c r="B96">
        <v>299</v>
      </c>
      <c r="C96">
        <v>1</v>
      </c>
      <c r="D96">
        <v>340592.03</v>
      </c>
      <c r="E96">
        <v>559068.29</v>
      </c>
      <c r="F96">
        <v>0</v>
      </c>
      <c r="G96">
        <v>491232.84</v>
      </c>
      <c r="H96">
        <v>74252.81</v>
      </c>
      <c r="I96">
        <v>882814.68</v>
      </c>
      <c r="J96">
        <v>163874.54999999999</v>
      </c>
      <c r="K96">
        <v>0</v>
      </c>
      <c r="L96">
        <v>0</v>
      </c>
    </row>
    <row r="97" spans="1:12" x14ac:dyDescent="0.2">
      <c r="A97" t="s">
        <v>585</v>
      </c>
      <c r="B97">
        <v>300</v>
      </c>
      <c r="C97">
        <v>1</v>
      </c>
      <c r="D97">
        <v>1260079.4099999999</v>
      </c>
      <c r="E97">
        <v>966351.37</v>
      </c>
      <c r="F97">
        <v>0</v>
      </c>
      <c r="G97">
        <v>419091.5</v>
      </c>
      <c r="H97">
        <v>99748.23</v>
      </c>
      <c r="I97">
        <v>1634709.88</v>
      </c>
      <c r="J97">
        <v>709162.26</v>
      </c>
      <c r="K97">
        <v>0</v>
      </c>
      <c r="L97">
        <v>159601.31</v>
      </c>
    </row>
    <row r="98" spans="1:12" x14ac:dyDescent="0.2">
      <c r="A98" t="s">
        <v>585</v>
      </c>
      <c r="B98">
        <v>306</v>
      </c>
      <c r="C98">
        <v>1</v>
      </c>
      <c r="D98">
        <v>0</v>
      </c>
      <c r="E98">
        <v>261876.34</v>
      </c>
      <c r="F98">
        <v>0</v>
      </c>
      <c r="G98">
        <v>330887.36</v>
      </c>
      <c r="H98">
        <v>18831.39</v>
      </c>
      <c r="I98">
        <v>592200.48</v>
      </c>
      <c r="J98">
        <v>0</v>
      </c>
      <c r="K98">
        <v>0</v>
      </c>
      <c r="L98">
        <v>0</v>
      </c>
    </row>
    <row r="99" spans="1:12" x14ac:dyDescent="0.2">
      <c r="A99" t="s">
        <v>585</v>
      </c>
      <c r="B99">
        <v>308</v>
      </c>
      <c r="C99">
        <v>1</v>
      </c>
      <c r="D99">
        <v>0</v>
      </c>
      <c r="E99">
        <v>473891.21</v>
      </c>
      <c r="F99">
        <v>0</v>
      </c>
      <c r="G99">
        <v>381175.1</v>
      </c>
      <c r="H99">
        <v>41738.800000000003</v>
      </c>
      <c r="I99">
        <v>251213.09</v>
      </c>
      <c r="J99">
        <v>102302.51</v>
      </c>
      <c r="K99">
        <v>0</v>
      </c>
      <c r="L99">
        <v>0</v>
      </c>
    </row>
    <row r="100" spans="1:12" x14ac:dyDescent="0.2">
      <c r="A100" t="s">
        <v>585</v>
      </c>
      <c r="B100">
        <v>309</v>
      </c>
      <c r="C100">
        <v>1</v>
      </c>
      <c r="D100">
        <v>0</v>
      </c>
      <c r="E100">
        <v>1606312.24</v>
      </c>
      <c r="F100">
        <v>0</v>
      </c>
      <c r="G100">
        <v>1273794.04</v>
      </c>
      <c r="H100">
        <v>202906.64</v>
      </c>
      <c r="I100">
        <v>4464067.26</v>
      </c>
      <c r="J100">
        <v>489117.7</v>
      </c>
      <c r="K100">
        <v>0</v>
      </c>
      <c r="L100">
        <v>0</v>
      </c>
    </row>
    <row r="101" spans="1:12" x14ac:dyDescent="0.2">
      <c r="A101" t="s">
        <v>585</v>
      </c>
      <c r="B101">
        <v>314</v>
      </c>
      <c r="C101">
        <v>1</v>
      </c>
      <c r="D101">
        <v>383861.05</v>
      </c>
      <c r="E101">
        <v>648635.26</v>
      </c>
      <c r="F101">
        <v>0</v>
      </c>
      <c r="G101">
        <v>415499.47</v>
      </c>
      <c r="H101">
        <v>44207.68</v>
      </c>
      <c r="I101">
        <v>454237.69</v>
      </c>
      <c r="J101">
        <v>350600.95</v>
      </c>
      <c r="K101">
        <v>0</v>
      </c>
      <c r="L101">
        <v>150763.71</v>
      </c>
    </row>
    <row r="102" spans="1:12" x14ac:dyDescent="0.2">
      <c r="A102" t="s">
        <v>585</v>
      </c>
      <c r="B102">
        <v>316</v>
      </c>
      <c r="C102">
        <v>1</v>
      </c>
      <c r="D102">
        <v>0</v>
      </c>
      <c r="E102">
        <v>858981.58</v>
      </c>
      <c r="F102">
        <v>0</v>
      </c>
      <c r="G102">
        <v>161982.60999999999</v>
      </c>
      <c r="H102">
        <v>0</v>
      </c>
      <c r="I102">
        <v>0</v>
      </c>
      <c r="J102">
        <v>869732.48</v>
      </c>
      <c r="K102">
        <v>0</v>
      </c>
      <c r="L102">
        <v>1553934.43</v>
      </c>
    </row>
    <row r="103" spans="1:12" x14ac:dyDescent="0.2">
      <c r="A103" t="s">
        <v>585</v>
      </c>
      <c r="B103">
        <v>317</v>
      </c>
      <c r="C103">
        <v>1</v>
      </c>
      <c r="D103">
        <v>0</v>
      </c>
      <c r="E103">
        <v>783809.8</v>
      </c>
      <c r="F103">
        <v>0</v>
      </c>
      <c r="G103">
        <v>8108.29</v>
      </c>
      <c r="H103">
        <v>0</v>
      </c>
      <c r="I103">
        <v>992418.54</v>
      </c>
      <c r="J103">
        <v>802513.99</v>
      </c>
      <c r="K103">
        <v>0</v>
      </c>
      <c r="L103">
        <v>0</v>
      </c>
    </row>
    <row r="104" spans="1:12" x14ac:dyDescent="0.2">
      <c r="A104" t="s">
        <v>585</v>
      </c>
      <c r="B104">
        <v>318</v>
      </c>
      <c r="C104">
        <v>1</v>
      </c>
      <c r="D104">
        <v>0</v>
      </c>
      <c r="E104">
        <v>4002117.5</v>
      </c>
      <c r="F104">
        <v>0</v>
      </c>
      <c r="G104">
        <v>2748774.04</v>
      </c>
      <c r="H104">
        <v>0</v>
      </c>
      <c r="I104">
        <v>2958472.36</v>
      </c>
      <c r="J104">
        <v>1196630.3700000001</v>
      </c>
      <c r="K104">
        <v>0</v>
      </c>
      <c r="L104">
        <v>4594120.1100000003</v>
      </c>
    </row>
    <row r="105" spans="1:12" x14ac:dyDescent="0.2">
      <c r="A105" t="s">
        <v>585</v>
      </c>
      <c r="B105">
        <v>319</v>
      </c>
      <c r="C105">
        <v>1</v>
      </c>
      <c r="D105">
        <v>242128.61</v>
      </c>
      <c r="E105">
        <v>382800.79</v>
      </c>
      <c r="F105">
        <v>0</v>
      </c>
      <c r="G105">
        <v>52111.67</v>
      </c>
      <c r="H105">
        <v>0</v>
      </c>
      <c r="I105">
        <v>1598751.31</v>
      </c>
      <c r="J105">
        <v>154092.62</v>
      </c>
      <c r="K105">
        <v>0</v>
      </c>
      <c r="L105">
        <v>21000</v>
      </c>
    </row>
    <row r="106" spans="1:12" x14ac:dyDescent="0.2">
      <c r="A106" t="s">
        <v>585</v>
      </c>
      <c r="B106">
        <v>323</v>
      </c>
      <c r="C106">
        <v>2</v>
      </c>
      <c r="D106">
        <v>49913.14</v>
      </c>
      <c r="E106">
        <v>16182.62</v>
      </c>
      <c r="F106">
        <v>0</v>
      </c>
      <c r="G106">
        <v>4967</v>
      </c>
      <c r="H106">
        <v>2001.61</v>
      </c>
      <c r="I106">
        <v>0</v>
      </c>
      <c r="J106">
        <v>0</v>
      </c>
      <c r="K106">
        <v>0</v>
      </c>
      <c r="L106">
        <v>0</v>
      </c>
    </row>
    <row r="107" spans="1:12" x14ac:dyDescent="0.2">
      <c r="A107" t="s">
        <v>585</v>
      </c>
      <c r="B107">
        <v>330</v>
      </c>
      <c r="C107">
        <v>1</v>
      </c>
      <c r="D107">
        <v>366361.28</v>
      </c>
      <c r="E107">
        <v>156483.37</v>
      </c>
      <c r="F107">
        <v>0</v>
      </c>
      <c r="G107">
        <v>191430.7</v>
      </c>
      <c r="H107">
        <v>22126.98</v>
      </c>
      <c r="I107">
        <v>131322.25</v>
      </c>
      <c r="J107">
        <v>270020.94</v>
      </c>
      <c r="K107">
        <v>0</v>
      </c>
      <c r="L107">
        <v>0</v>
      </c>
    </row>
    <row r="108" spans="1:12" x14ac:dyDescent="0.2">
      <c r="A108" t="s">
        <v>585</v>
      </c>
      <c r="B108">
        <v>332</v>
      </c>
      <c r="C108">
        <v>1</v>
      </c>
      <c r="D108">
        <v>0</v>
      </c>
      <c r="E108">
        <v>1221961.18</v>
      </c>
      <c r="F108">
        <v>0</v>
      </c>
      <c r="G108">
        <v>844041.46</v>
      </c>
      <c r="H108">
        <v>75680.509999999995</v>
      </c>
      <c r="I108">
        <v>4645466.53</v>
      </c>
      <c r="J108">
        <v>0</v>
      </c>
      <c r="K108">
        <v>0</v>
      </c>
      <c r="L108">
        <v>0</v>
      </c>
    </row>
    <row r="109" spans="1:12" x14ac:dyDescent="0.2">
      <c r="A109" t="s">
        <v>585</v>
      </c>
      <c r="B109">
        <v>333</v>
      </c>
      <c r="C109">
        <v>1</v>
      </c>
      <c r="D109">
        <v>369694.26</v>
      </c>
      <c r="E109">
        <v>395279.92</v>
      </c>
      <c r="F109">
        <v>0</v>
      </c>
      <c r="G109">
        <v>316834.01</v>
      </c>
      <c r="H109">
        <v>23159.25</v>
      </c>
      <c r="I109">
        <v>950806.23</v>
      </c>
      <c r="J109">
        <v>251200.42</v>
      </c>
      <c r="K109">
        <v>0</v>
      </c>
      <c r="L109">
        <v>120781.34</v>
      </c>
    </row>
    <row r="110" spans="1:12" x14ac:dyDescent="0.2">
      <c r="A110" t="s">
        <v>585</v>
      </c>
      <c r="B110">
        <v>345</v>
      </c>
      <c r="C110">
        <v>1</v>
      </c>
      <c r="D110">
        <v>1681010.63</v>
      </c>
      <c r="E110">
        <v>1408971.39</v>
      </c>
      <c r="F110">
        <v>0</v>
      </c>
      <c r="G110">
        <v>1126265.8500000001</v>
      </c>
      <c r="H110">
        <v>150120.62</v>
      </c>
      <c r="I110">
        <v>1649337.86</v>
      </c>
      <c r="J110">
        <v>2035627.36</v>
      </c>
      <c r="K110">
        <v>0</v>
      </c>
      <c r="L110">
        <v>0</v>
      </c>
    </row>
    <row r="111" spans="1:12" x14ac:dyDescent="0.2">
      <c r="A111" t="s">
        <v>585</v>
      </c>
      <c r="B111">
        <v>347</v>
      </c>
      <c r="C111">
        <v>1</v>
      </c>
      <c r="D111">
        <v>2739616.55</v>
      </c>
      <c r="E111">
        <v>2583555.7200000002</v>
      </c>
      <c r="F111">
        <v>0</v>
      </c>
      <c r="G111">
        <v>1890851.92</v>
      </c>
      <c r="H111">
        <v>462347.71</v>
      </c>
      <c r="I111">
        <v>4451245.29</v>
      </c>
      <c r="J111">
        <v>0</v>
      </c>
      <c r="K111">
        <v>0</v>
      </c>
      <c r="L111">
        <v>0</v>
      </c>
    </row>
    <row r="112" spans="1:12" x14ac:dyDescent="0.2">
      <c r="A112" t="s">
        <v>585</v>
      </c>
      <c r="B112">
        <v>356</v>
      </c>
      <c r="C112">
        <v>1</v>
      </c>
      <c r="D112">
        <v>583106.46</v>
      </c>
      <c r="E112">
        <v>64863.41</v>
      </c>
      <c r="F112">
        <v>132494.54</v>
      </c>
      <c r="G112">
        <v>77380.52</v>
      </c>
      <c r="H112">
        <v>10940.92</v>
      </c>
      <c r="I112">
        <v>0</v>
      </c>
      <c r="J112">
        <v>0</v>
      </c>
      <c r="K112">
        <v>0</v>
      </c>
      <c r="L112">
        <v>0</v>
      </c>
    </row>
    <row r="113" spans="1:12" x14ac:dyDescent="0.2">
      <c r="A113" t="s">
        <v>585</v>
      </c>
      <c r="B113">
        <v>361</v>
      </c>
      <c r="C113">
        <v>1</v>
      </c>
      <c r="D113">
        <v>742443.86</v>
      </c>
      <c r="E113">
        <v>717834.83</v>
      </c>
      <c r="F113">
        <v>0</v>
      </c>
      <c r="G113">
        <v>1084770.17</v>
      </c>
      <c r="H113">
        <v>53580.28</v>
      </c>
      <c r="I113">
        <v>172578.05</v>
      </c>
      <c r="J113">
        <v>241816.43</v>
      </c>
      <c r="K113">
        <v>0</v>
      </c>
      <c r="L113">
        <v>0</v>
      </c>
    </row>
    <row r="114" spans="1:12" x14ac:dyDescent="0.2">
      <c r="A114" t="s">
        <v>585</v>
      </c>
      <c r="B114">
        <v>362</v>
      </c>
      <c r="C114">
        <v>1</v>
      </c>
      <c r="D114">
        <v>0</v>
      </c>
      <c r="E114">
        <v>123628.84</v>
      </c>
      <c r="F114">
        <v>0</v>
      </c>
      <c r="G114">
        <v>182805.01</v>
      </c>
      <c r="H114">
        <v>11570.11</v>
      </c>
      <c r="I114">
        <v>412112.76</v>
      </c>
      <c r="J114">
        <v>0</v>
      </c>
      <c r="K114">
        <v>0</v>
      </c>
      <c r="L114">
        <v>0</v>
      </c>
    </row>
    <row r="115" spans="1:12" x14ac:dyDescent="0.2">
      <c r="A115" t="s">
        <v>585</v>
      </c>
      <c r="B115">
        <v>363</v>
      </c>
      <c r="C115">
        <v>1</v>
      </c>
      <c r="D115">
        <v>0</v>
      </c>
      <c r="E115">
        <v>34188.26</v>
      </c>
      <c r="F115">
        <v>0</v>
      </c>
      <c r="G115">
        <v>156609.45000000001</v>
      </c>
      <c r="H115">
        <v>7975.29</v>
      </c>
      <c r="I115">
        <v>0</v>
      </c>
      <c r="J115">
        <v>222674.28</v>
      </c>
      <c r="K115">
        <v>0</v>
      </c>
      <c r="L115">
        <v>0</v>
      </c>
    </row>
    <row r="116" spans="1:12" x14ac:dyDescent="0.2">
      <c r="A116" t="s">
        <v>585</v>
      </c>
      <c r="B116">
        <v>378</v>
      </c>
      <c r="C116">
        <v>1</v>
      </c>
      <c r="D116">
        <v>204916.3</v>
      </c>
      <c r="E116">
        <v>363330.74</v>
      </c>
      <c r="F116">
        <v>0</v>
      </c>
      <c r="G116">
        <v>329293.38</v>
      </c>
      <c r="H116">
        <v>86227.28</v>
      </c>
      <c r="I116">
        <v>1800912.5</v>
      </c>
      <c r="J116">
        <v>327761.69</v>
      </c>
      <c r="K116">
        <v>0</v>
      </c>
      <c r="L116">
        <v>0</v>
      </c>
    </row>
    <row r="117" spans="1:12" x14ac:dyDescent="0.2">
      <c r="A117" t="s">
        <v>585</v>
      </c>
      <c r="B117">
        <v>381</v>
      </c>
      <c r="C117">
        <v>1</v>
      </c>
      <c r="D117">
        <v>0</v>
      </c>
      <c r="E117">
        <v>1288457.8999999999</v>
      </c>
      <c r="F117">
        <v>0</v>
      </c>
      <c r="G117">
        <v>645248.73</v>
      </c>
      <c r="H117">
        <v>0</v>
      </c>
      <c r="I117">
        <v>2340731.5099999998</v>
      </c>
      <c r="J117">
        <v>0</v>
      </c>
      <c r="K117">
        <v>0</v>
      </c>
      <c r="L117">
        <v>673364.31</v>
      </c>
    </row>
    <row r="118" spans="1:12" x14ac:dyDescent="0.2">
      <c r="A118" t="s">
        <v>585</v>
      </c>
      <c r="B118">
        <v>390</v>
      </c>
      <c r="C118">
        <v>1</v>
      </c>
      <c r="D118">
        <v>10820.23</v>
      </c>
      <c r="E118">
        <v>387163.63</v>
      </c>
      <c r="F118">
        <v>0</v>
      </c>
      <c r="G118">
        <v>512833.01</v>
      </c>
      <c r="H118">
        <v>37812.410000000003</v>
      </c>
      <c r="I118">
        <v>1057473.51</v>
      </c>
      <c r="J118">
        <v>44730</v>
      </c>
      <c r="K118">
        <v>0</v>
      </c>
      <c r="L118">
        <v>0</v>
      </c>
    </row>
    <row r="119" spans="1:12" x14ac:dyDescent="0.2">
      <c r="A119" t="s">
        <v>585</v>
      </c>
      <c r="B119">
        <v>391</v>
      </c>
      <c r="C119">
        <v>1</v>
      </c>
      <c r="D119">
        <v>404488.78</v>
      </c>
      <c r="E119">
        <v>662624.38</v>
      </c>
      <c r="F119">
        <v>0</v>
      </c>
      <c r="G119">
        <v>375312.86</v>
      </c>
      <c r="H119">
        <v>38747.269999999997</v>
      </c>
      <c r="I119">
        <v>1613549.38</v>
      </c>
      <c r="J119">
        <v>0</v>
      </c>
      <c r="K119">
        <v>0</v>
      </c>
      <c r="L119">
        <v>0</v>
      </c>
    </row>
    <row r="120" spans="1:12" x14ac:dyDescent="0.2">
      <c r="A120" t="s">
        <v>585</v>
      </c>
      <c r="B120">
        <v>402</v>
      </c>
      <c r="C120">
        <v>1</v>
      </c>
      <c r="D120">
        <v>577292.84</v>
      </c>
      <c r="E120">
        <v>88304.21</v>
      </c>
      <c r="F120">
        <v>0</v>
      </c>
      <c r="G120">
        <v>148353.99</v>
      </c>
      <c r="H120">
        <v>8280.14</v>
      </c>
      <c r="I120">
        <v>0</v>
      </c>
      <c r="J120">
        <v>164707.35</v>
      </c>
      <c r="K120">
        <v>0</v>
      </c>
      <c r="L120">
        <v>0</v>
      </c>
    </row>
    <row r="121" spans="1:12" x14ac:dyDescent="0.2">
      <c r="A121" t="s">
        <v>585</v>
      </c>
      <c r="B121">
        <v>403</v>
      </c>
      <c r="C121">
        <v>1</v>
      </c>
      <c r="D121">
        <v>258252.37</v>
      </c>
      <c r="E121">
        <v>67712.33</v>
      </c>
      <c r="F121">
        <v>0</v>
      </c>
      <c r="G121">
        <v>133683.67000000001</v>
      </c>
      <c r="H121">
        <v>20196.07</v>
      </c>
      <c r="I121">
        <v>551328.51</v>
      </c>
      <c r="J121">
        <v>158891.71</v>
      </c>
      <c r="K121">
        <v>0</v>
      </c>
      <c r="L121">
        <v>0</v>
      </c>
    </row>
    <row r="122" spans="1:12" x14ac:dyDescent="0.2">
      <c r="A122" t="s">
        <v>585</v>
      </c>
      <c r="B122">
        <v>404</v>
      </c>
      <c r="C122">
        <v>1</v>
      </c>
      <c r="D122">
        <v>403822.98</v>
      </c>
      <c r="E122">
        <v>86913.91</v>
      </c>
      <c r="F122">
        <v>0</v>
      </c>
      <c r="G122">
        <v>133145.92000000001</v>
      </c>
      <c r="H122">
        <v>23713.77</v>
      </c>
      <c r="I122">
        <v>251728.32</v>
      </c>
      <c r="J122">
        <v>0</v>
      </c>
      <c r="K122">
        <v>0</v>
      </c>
      <c r="L122">
        <v>0</v>
      </c>
    </row>
    <row r="123" spans="1:12" x14ac:dyDescent="0.2">
      <c r="A123" t="s">
        <v>585</v>
      </c>
      <c r="B123">
        <v>413</v>
      </c>
      <c r="C123">
        <v>1</v>
      </c>
      <c r="D123">
        <v>0</v>
      </c>
      <c r="E123">
        <v>1798288.41</v>
      </c>
      <c r="F123">
        <v>0</v>
      </c>
      <c r="G123">
        <v>2484451.69</v>
      </c>
      <c r="H123">
        <v>138589.93</v>
      </c>
      <c r="I123">
        <v>1810772.04</v>
      </c>
      <c r="J123">
        <v>1652507.42</v>
      </c>
      <c r="K123">
        <v>0</v>
      </c>
      <c r="L123">
        <v>0</v>
      </c>
    </row>
    <row r="124" spans="1:12" x14ac:dyDescent="0.2">
      <c r="A124" t="s">
        <v>585</v>
      </c>
      <c r="B124">
        <v>414</v>
      </c>
      <c r="C124">
        <v>1</v>
      </c>
      <c r="D124">
        <v>0</v>
      </c>
      <c r="E124">
        <v>303435.11</v>
      </c>
      <c r="F124">
        <v>249493.85</v>
      </c>
      <c r="G124">
        <v>329636.76</v>
      </c>
      <c r="H124">
        <v>31218.78</v>
      </c>
      <c r="I124">
        <v>718219.19</v>
      </c>
      <c r="J124">
        <v>788491.1</v>
      </c>
      <c r="K124">
        <v>0</v>
      </c>
      <c r="L124">
        <v>0</v>
      </c>
    </row>
    <row r="125" spans="1:12" x14ac:dyDescent="0.2">
      <c r="A125" t="s">
        <v>585</v>
      </c>
      <c r="B125">
        <v>415</v>
      </c>
      <c r="C125">
        <v>1</v>
      </c>
      <c r="D125">
        <v>164275.79999999999</v>
      </c>
      <c r="E125">
        <v>180413.76</v>
      </c>
      <c r="F125">
        <v>0</v>
      </c>
      <c r="G125">
        <v>188545.38</v>
      </c>
      <c r="H125">
        <v>21723.21</v>
      </c>
      <c r="I125">
        <v>0</v>
      </c>
      <c r="J125">
        <v>0</v>
      </c>
      <c r="K125">
        <v>0</v>
      </c>
      <c r="L125">
        <v>0</v>
      </c>
    </row>
    <row r="126" spans="1:12" x14ac:dyDescent="0.2">
      <c r="A126" t="s">
        <v>585</v>
      </c>
      <c r="B126">
        <v>423</v>
      </c>
      <c r="C126">
        <v>1</v>
      </c>
      <c r="D126">
        <v>899910.03</v>
      </c>
      <c r="E126">
        <v>2332898.33</v>
      </c>
      <c r="F126">
        <v>0</v>
      </c>
      <c r="G126">
        <v>1458752.2</v>
      </c>
      <c r="H126">
        <v>157986.28</v>
      </c>
      <c r="I126">
        <v>4372552.47</v>
      </c>
      <c r="J126">
        <v>683268.13</v>
      </c>
      <c r="K126">
        <v>0</v>
      </c>
      <c r="L126">
        <v>0</v>
      </c>
    </row>
    <row r="127" spans="1:12" x14ac:dyDescent="0.2">
      <c r="A127" t="s">
        <v>585</v>
      </c>
      <c r="B127">
        <v>424</v>
      </c>
      <c r="C127">
        <v>1</v>
      </c>
      <c r="D127">
        <v>345945.04</v>
      </c>
      <c r="E127">
        <v>378898.3</v>
      </c>
      <c r="F127">
        <v>0</v>
      </c>
      <c r="G127">
        <v>204357.37</v>
      </c>
      <c r="H127">
        <v>30244.05</v>
      </c>
      <c r="I127">
        <v>1033232.5</v>
      </c>
      <c r="J127">
        <v>167827.82</v>
      </c>
      <c r="K127">
        <v>0</v>
      </c>
      <c r="L127">
        <v>0</v>
      </c>
    </row>
    <row r="128" spans="1:12" x14ac:dyDescent="0.2">
      <c r="A128" t="s">
        <v>585</v>
      </c>
      <c r="B128">
        <v>432</v>
      </c>
      <c r="C128">
        <v>1</v>
      </c>
      <c r="D128">
        <v>0</v>
      </c>
      <c r="E128">
        <v>188188.79999999999</v>
      </c>
      <c r="F128">
        <v>0</v>
      </c>
      <c r="G128">
        <v>132215.63</v>
      </c>
      <c r="H128">
        <v>28679.73</v>
      </c>
      <c r="I128">
        <v>0</v>
      </c>
      <c r="J128">
        <v>629026.39</v>
      </c>
      <c r="K128">
        <v>0</v>
      </c>
      <c r="L128">
        <v>0</v>
      </c>
    </row>
    <row r="129" spans="1:12" x14ac:dyDescent="0.2">
      <c r="A129" t="s">
        <v>585</v>
      </c>
      <c r="B129">
        <v>435</v>
      </c>
      <c r="C129">
        <v>1</v>
      </c>
      <c r="D129">
        <v>0</v>
      </c>
      <c r="E129">
        <v>360374.29</v>
      </c>
      <c r="F129">
        <v>0</v>
      </c>
      <c r="G129">
        <v>265827.55</v>
      </c>
      <c r="H129">
        <v>37124.15</v>
      </c>
      <c r="I129">
        <v>791830.94</v>
      </c>
      <c r="J129">
        <v>0</v>
      </c>
      <c r="K129">
        <v>0</v>
      </c>
      <c r="L129">
        <v>0</v>
      </c>
    </row>
    <row r="130" spans="1:12" x14ac:dyDescent="0.2">
      <c r="A130" t="s">
        <v>585</v>
      </c>
      <c r="B130">
        <v>441</v>
      </c>
      <c r="C130">
        <v>1</v>
      </c>
      <c r="D130">
        <v>342162.25</v>
      </c>
      <c r="E130">
        <v>417717.16</v>
      </c>
      <c r="F130">
        <v>0</v>
      </c>
      <c r="G130">
        <v>264800.5</v>
      </c>
      <c r="H130">
        <v>28986.91</v>
      </c>
      <c r="I130">
        <v>1353129</v>
      </c>
      <c r="J130">
        <v>0</v>
      </c>
      <c r="K130">
        <v>0</v>
      </c>
      <c r="L130">
        <v>0</v>
      </c>
    </row>
    <row r="131" spans="1:12" x14ac:dyDescent="0.2">
      <c r="A131" t="s">
        <v>585</v>
      </c>
      <c r="B131">
        <v>447</v>
      </c>
      <c r="C131">
        <v>1</v>
      </c>
      <c r="D131">
        <v>50895.43</v>
      </c>
      <c r="E131">
        <v>79928.990000000005</v>
      </c>
      <c r="F131">
        <v>138071.23000000001</v>
      </c>
      <c r="G131">
        <v>157681.95000000001</v>
      </c>
      <c r="H131">
        <v>12498.57</v>
      </c>
      <c r="I131">
        <v>122984</v>
      </c>
      <c r="J131">
        <v>0</v>
      </c>
      <c r="K131">
        <v>0</v>
      </c>
      <c r="L131">
        <v>0</v>
      </c>
    </row>
    <row r="132" spans="1:12" x14ac:dyDescent="0.2">
      <c r="A132" t="s">
        <v>585</v>
      </c>
      <c r="B132">
        <v>458</v>
      </c>
      <c r="C132">
        <v>1</v>
      </c>
      <c r="D132">
        <v>513482.63</v>
      </c>
      <c r="E132">
        <v>92622.12</v>
      </c>
      <c r="F132">
        <v>147933.03</v>
      </c>
      <c r="G132">
        <v>188430.27</v>
      </c>
      <c r="H132">
        <v>42168.12</v>
      </c>
      <c r="I132">
        <v>0</v>
      </c>
      <c r="J132">
        <v>0.01</v>
      </c>
      <c r="K132">
        <v>0</v>
      </c>
      <c r="L132">
        <v>0</v>
      </c>
    </row>
    <row r="133" spans="1:12" x14ac:dyDescent="0.2">
      <c r="A133" t="s">
        <v>585</v>
      </c>
      <c r="B133">
        <v>463</v>
      </c>
      <c r="C133">
        <v>1</v>
      </c>
      <c r="D133">
        <v>457742.66</v>
      </c>
      <c r="E133">
        <v>729328.81</v>
      </c>
      <c r="F133">
        <v>0</v>
      </c>
      <c r="G133">
        <v>429034.3</v>
      </c>
      <c r="H133">
        <v>50473.27</v>
      </c>
      <c r="I133">
        <v>966246.18</v>
      </c>
      <c r="J133">
        <v>480317.61</v>
      </c>
      <c r="K133">
        <v>0</v>
      </c>
      <c r="L133">
        <v>0</v>
      </c>
    </row>
    <row r="134" spans="1:12" x14ac:dyDescent="0.2">
      <c r="A134" t="s">
        <v>585</v>
      </c>
      <c r="B134">
        <v>465</v>
      </c>
      <c r="C134">
        <v>1</v>
      </c>
      <c r="D134">
        <v>1301186.79</v>
      </c>
      <c r="E134">
        <v>1224269.3799999999</v>
      </c>
      <c r="F134">
        <v>0</v>
      </c>
      <c r="G134">
        <v>995845.3</v>
      </c>
      <c r="H134">
        <v>108844.11</v>
      </c>
      <c r="I134">
        <v>2563159.64</v>
      </c>
      <c r="J134">
        <v>129563.25</v>
      </c>
      <c r="K134">
        <v>0</v>
      </c>
      <c r="L134">
        <v>0</v>
      </c>
    </row>
    <row r="135" spans="1:12" x14ac:dyDescent="0.2">
      <c r="A135" t="s">
        <v>585</v>
      </c>
      <c r="B135">
        <v>466</v>
      </c>
      <c r="C135">
        <v>1</v>
      </c>
      <c r="D135">
        <v>1770123.09</v>
      </c>
      <c r="E135">
        <v>1520665.75</v>
      </c>
      <c r="F135">
        <v>0</v>
      </c>
      <c r="G135">
        <v>762483.61</v>
      </c>
      <c r="H135">
        <v>96321.12</v>
      </c>
      <c r="I135">
        <v>1415050.01</v>
      </c>
      <c r="J135">
        <v>74563.259999999995</v>
      </c>
      <c r="K135">
        <v>0</v>
      </c>
      <c r="L135">
        <v>0</v>
      </c>
    </row>
    <row r="136" spans="1:12" x14ac:dyDescent="0.2">
      <c r="A136" t="s">
        <v>585</v>
      </c>
      <c r="B136">
        <v>473</v>
      </c>
      <c r="C136">
        <v>1</v>
      </c>
      <c r="D136">
        <v>256820.88</v>
      </c>
      <c r="E136">
        <v>420259.98</v>
      </c>
      <c r="F136">
        <v>329395.62</v>
      </c>
      <c r="G136">
        <v>370724.5</v>
      </c>
      <c r="H136">
        <v>46706.080000000002</v>
      </c>
      <c r="I136">
        <v>0</v>
      </c>
      <c r="J136">
        <v>0</v>
      </c>
      <c r="K136">
        <v>0</v>
      </c>
      <c r="L136">
        <v>0</v>
      </c>
    </row>
    <row r="137" spans="1:12" x14ac:dyDescent="0.2">
      <c r="A137" t="s">
        <v>585</v>
      </c>
      <c r="B137">
        <v>477</v>
      </c>
      <c r="C137">
        <v>1</v>
      </c>
      <c r="D137">
        <v>0</v>
      </c>
      <c r="E137">
        <v>2862457.09</v>
      </c>
      <c r="F137">
        <v>0</v>
      </c>
      <c r="G137">
        <v>1821098.55</v>
      </c>
      <c r="H137">
        <v>237739.74</v>
      </c>
      <c r="I137">
        <v>4067954.85</v>
      </c>
      <c r="J137">
        <v>749645.81</v>
      </c>
      <c r="K137">
        <v>0</v>
      </c>
      <c r="L137">
        <v>0</v>
      </c>
    </row>
    <row r="138" spans="1:12" x14ac:dyDescent="0.2">
      <c r="A138" t="s">
        <v>585</v>
      </c>
      <c r="B138">
        <v>480</v>
      </c>
      <c r="C138">
        <v>1</v>
      </c>
      <c r="D138">
        <v>0</v>
      </c>
      <c r="E138">
        <v>504357.67</v>
      </c>
      <c r="F138">
        <v>0</v>
      </c>
      <c r="G138">
        <v>602679.74</v>
      </c>
      <c r="H138">
        <v>56795.89</v>
      </c>
      <c r="I138">
        <v>778054.52</v>
      </c>
      <c r="J138">
        <v>30361.279999999999</v>
      </c>
      <c r="K138">
        <v>0</v>
      </c>
      <c r="L138">
        <v>0</v>
      </c>
    </row>
    <row r="139" spans="1:12" x14ac:dyDescent="0.2">
      <c r="A139" t="s">
        <v>585</v>
      </c>
      <c r="B139">
        <v>482</v>
      </c>
      <c r="C139">
        <v>1</v>
      </c>
      <c r="D139">
        <v>568601.18999999994</v>
      </c>
      <c r="E139">
        <v>2029368.35</v>
      </c>
      <c r="F139">
        <v>0</v>
      </c>
      <c r="G139">
        <v>1044227.56</v>
      </c>
      <c r="H139">
        <v>146970.87</v>
      </c>
      <c r="I139">
        <v>881110.58</v>
      </c>
      <c r="J139">
        <v>962313.14</v>
      </c>
      <c r="K139">
        <v>0</v>
      </c>
      <c r="L139">
        <v>0</v>
      </c>
    </row>
    <row r="140" spans="1:12" x14ac:dyDescent="0.2">
      <c r="A140" t="s">
        <v>585</v>
      </c>
      <c r="B140">
        <v>484</v>
      </c>
      <c r="C140">
        <v>1</v>
      </c>
      <c r="D140">
        <v>0</v>
      </c>
      <c r="E140">
        <v>870713.22</v>
      </c>
      <c r="F140">
        <v>0</v>
      </c>
      <c r="G140">
        <v>667584.35</v>
      </c>
      <c r="H140">
        <v>42904.7</v>
      </c>
      <c r="I140">
        <v>971098.26</v>
      </c>
      <c r="J140">
        <v>86301.05</v>
      </c>
      <c r="K140">
        <v>0</v>
      </c>
      <c r="L140">
        <v>0</v>
      </c>
    </row>
    <row r="141" spans="1:12" x14ac:dyDescent="0.2">
      <c r="A141" t="s">
        <v>585</v>
      </c>
      <c r="B141">
        <v>485</v>
      </c>
      <c r="C141">
        <v>1</v>
      </c>
      <c r="D141">
        <v>0</v>
      </c>
      <c r="E141">
        <v>598091.82999999996</v>
      </c>
      <c r="F141">
        <v>0</v>
      </c>
      <c r="G141">
        <v>232680.68</v>
      </c>
      <c r="H141">
        <v>35572.93</v>
      </c>
      <c r="I141">
        <v>1653666.57</v>
      </c>
      <c r="J141">
        <v>55806.1</v>
      </c>
      <c r="K141">
        <v>0</v>
      </c>
      <c r="L141">
        <v>0</v>
      </c>
    </row>
    <row r="142" spans="1:12" x14ac:dyDescent="0.2">
      <c r="A142" t="s">
        <v>585</v>
      </c>
      <c r="B142">
        <v>486</v>
      </c>
      <c r="C142">
        <v>1</v>
      </c>
      <c r="D142">
        <v>149857.93</v>
      </c>
      <c r="E142">
        <v>249007.26</v>
      </c>
      <c r="F142">
        <v>101241.06</v>
      </c>
      <c r="G142">
        <v>232769.03</v>
      </c>
      <c r="H142">
        <v>18595.240000000002</v>
      </c>
      <c r="I142">
        <v>435386.23</v>
      </c>
      <c r="J142">
        <v>152059.13</v>
      </c>
      <c r="K142">
        <v>0</v>
      </c>
      <c r="L142">
        <v>0</v>
      </c>
    </row>
    <row r="143" spans="1:12" x14ac:dyDescent="0.2">
      <c r="A143" t="s">
        <v>585</v>
      </c>
      <c r="B143">
        <v>487</v>
      </c>
      <c r="C143">
        <v>1</v>
      </c>
      <c r="D143">
        <v>24338.85</v>
      </c>
      <c r="E143">
        <v>94049.41</v>
      </c>
      <c r="F143">
        <v>0</v>
      </c>
      <c r="G143">
        <v>139487.9</v>
      </c>
      <c r="H143">
        <v>15941.89</v>
      </c>
      <c r="I143">
        <v>975958.7</v>
      </c>
      <c r="J143">
        <v>0</v>
      </c>
      <c r="K143">
        <v>0</v>
      </c>
      <c r="L143">
        <v>0</v>
      </c>
    </row>
    <row r="144" spans="1:12" x14ac:dyDescent="0.2">
      <c r="A144" t="s">
        <v>585</v>
      </c>
      <c r="B144">
        <v>492</v>
      </c>
      <c r="C144">
        <v>1</v>
      </c>
      <c r="D144">
        <v>1926931.04</v>
      </c>
      <c r="E144">
        <v>2892804.51</v>
      </c>
      <c r="F144">
        <v>0</v>
      </c>
      <c r="G144">
        <v>2916820.48</v>
      </c>
      <c r="H144">
        <v>243176.78</v>
      </c>
      <c r="I144">
        <v>1522526.06</v>
      </c>
      <c r="J144">
        <v>1201831.3500000001</v>
      </c>
      <c r="K144">
        <v>0</v>
      </c>
      <c r="L144">
        <v>0</v>
      </c>
    </row>
    <row r="145" spans="1:12" x14ac:dyDescent="0.2">
      <c r="A145" t="s">
        <v>585</v>
      </c>
      <c r="B145">
        <v>495</v>
      </c>
      <c r="C145">
        <v>1</v>
      </c>
      <c r="D145">
        <v>384637.32</v>
      </c>
      <c r="E145">
        <v>315836.59000000003</v>
      </c>
      <c r="F145">
        <v>0</v>
      </c>
      <c r="G145">
        <v>175650.3</v>
      </c>
      <c r="H145">
        <v>29543.57</v>
      </c>
      <c r="I145">
        <v>842356.16</v>
      </c>
      <c r="J145">
        <v>0</v>
      </c>
      <c r="K145">
        <v>0</v>
      </c>
      <c r="L145">
        <v>0</v>
      </c>
    </row>
    <row r="146" spans="1:12" x14ac:dyDescent="0.2">
      <c r="A146" t="s">
        <v>585</v>
      </c>
      <c r="B146">
        <v>497</v>
      </c>
      <c r="C146">
        <v>1</v>
      </c>
      <c r="D146">
        <v>297254.46000000002</v>
      </c>
      <c r="E146">
        <v>158661.94</v>
      </c>
      <c r="F146">
        <v>0</v>
      </c>
      <c r="G146">
        <v>145197.21</v>
      </c>
      <c r="H146">
        <v>18314.509999999998</v>
      </c>
      <c r="I146">
        <v>473300.13</v>
      </c>
      <c r="J146">
        <v>0</v>
      </c>
      <c r="K146">
        <v>0</v>
      </c>
      <c r="L146">
        <v>0</v>
      </c>
    </row>
    <row r="147" spans="1:12" x14ac:dyDescent="0.2">
      <c r="A147" t="s">
        <v>585</v>
      </c>
      <c r="B147">
        <v>499</v>
      </c>
      <c r="C147">
        <v>1</v>
      </c>
      <c r="D147">
        <v>610079.85</v>
      </c>
      <c r="E147">
        <v>106566.43</v>
      </c>
      <c r="F147">
        <v>0</v>
      </c>
      <c r="G147">
        <v>283566.87</v>
      </c>
      <c r="H147">
        <v>118851.14</v>
      </c>
      <c r="I147">
        <v>0</v>
      </c>
      <c r="J147">
        <v>0</v>
      </c>
      <c r="K147">
        <v>0</v>
      </c>
      <c r="L147">
        <v>103067.49</v>
      </c>
    </row>
    <row r="148" spans="1:12" x14ac:dyDescent="0.2">
      <c r="A148" t="s">
        <v>585</v>
      </c>
      <c r="B148">
        <v>500</v>
      </c>
      <c r="C148">
        <v>1</v>
      </c>
      <c r="D148">
        <v>974013.87</v>
      </c>
      <c r="E148">
        <v>351139.39</v>
      </c>
      <c r="F148">
        <v>0</v>
      </c>
      <c r="G148">
        <v>397534.37</v>
      </c>
      <c r="H148">
        <v>60471.47</v>
      </c>
      <c r="I148">
        <v>1402533.17</v>
      </c>
      <c r="J148">
        <v>261852.33</v>
      </c>
      <c r="K148">
        <v>0</v>
      </c>
      <c r="L148">
        <v>0</v>
      </c>
    </row>
    <row r="149" spans="1:12" x14ac:dyDescent="0.2">
      <c r="A149" t="s">
        <v>585</v>
      </c>
      <c r="B149">
        <v>505</v>
      </c>
      <c r="C149">
        <v>1</v>
      </c>
      <c r="D149">
        <v>785257.42</v>
      </c>
      <c r="E149">
        <v>152006.62</v>
      </c>
      <c r="F149">
        <v>0</v>
      </c>
      <c r="G149">
        <v>248733.39</v>
      </c>
      <c r="H149">
        <v>42373.120000000003</v>
      </c>
      <c r="I149">
        <v>0</v>
      </c>
      <c r="J149">
        <v>71261.440000000002</v>
      </c>
      <c r="K149">
        <v>0</v>
      </c>
      <c r="L149">
        <v>0</v>
      </c>
    </row>
    <row r="150" spans="1:12" x14ac:dyDescent="0.2">
      <c r="A150" t="s">
        <v>585</v>
      </c>
      <c r="B150">
        <v>507</v>
      </c>
      <c r="C150">
        <v>1</v>
      </c>
      <c r="D150">
        <v>431221.89</v>
      </c>
      <c r="E150">
        <v>179968.43</v>
      </c>
      <c r="F150">
        <v>0</v>
      </c>
      <c r="G150">
        <v>181382.11</v>
      </c>
      <c r="H150">
        <v>37342.36</v>
      </c>
      <c r="I150">
        <v>555390.69999999995</v>
      </c>
      <c r="J150">
        <v>87553.4</v>
      </c>
      <c r="K150">
        <v>0</v>
      </c>
      <c r="L150">
        <v>0</v>
      </c>
    </row>
    <row r="151" spans="1:12" x14ac:dyDescent="0.2">
      <c r="A151" t="s">
        <v>585</v>
      </c>
      <c r="B151">
        <v>508</v>
      </c>
      <c r="C151">
        <v>1</v>
      </c>
      <c r="D151">
        <v>907596.19</v>
      </c>
      <c r="E151">
        <v>1749961.26</v>
      </c>
      <c r="F151">
        <v>0</v>
      </c>
      <c r="G151">
        <v>1424306.2</v>
      </c>
      <c r="H151">
        <v>118290.21</v>
      </c>
      <c r="I151">
        <v>3452027.39</v>
      </c>
      <c r="J151">
        <v>0</v>
      </c>
      <c r="K151">
        <v>0</v>
      </c>
      <c r="L151">
        <v>0</v>
      </c>
    </row>
    <row r="152" spans="1:12" x14ac:dyDescent="0.2">
      <c r="A152" t="s">
        <v>585</v>
      </c>
      <c r="B152">
        <v>511</v>
      </c>
      <c r="C152">
        <v>1</v>
      </c>
      <c r="D152">
        <v>615245.16</v>
      </c>
      <c r="E152">
        <v>353637.06</v>
      </c>
      <c r="F152">
        <v>300000</v>
      </c>
      <c r="G152">
        <v>296081.59999999998</v>
      </c>
      <c r="H152">
        <v>42002.73</v>
      </c>
      <c r="I152">
        <v>430382.6</v>
      </c>
      <c r="J152">
        <v>317298.05</v>
      </c>
      <c r="K152">
        <v>0</v>
      </c>
      <c r="L152">
        <v>0</v>
      </c>
    </row>
    <row r="153" spans="1:12" x14ac:dyDescent="0.2">
      <c r="A153" t="s">
        <v>585</v>
      </c>
      <c r="B153">
        <v>514</v>
      </c>
      <c r="C153">
        <v>1</v>
      </c>
      <c r="D153">
        <v>306036.28999999998</v>
      </c>
      <c r="E153">
        <v>50551.32</v>
      </c>
      <c r="F153">
        <v>0</v>
      </c>
      <c r="G153">
        <v>129632.59</v>
      </c>
      <c r="H153">
        <v>20867.330000000002</v>
      </c>
      <c r="I153">
        <v>0</v>
      </c>
      <c r="J153">
        <v>0</v>
      </c>
      <c r="K153">
        <v>0</v>
      </c>
      <c r="L153">
        <v>0</v>
      </c>
    </row>
    <row r="154" spans="1:12" x14ac:dyDescent="0.2">
      <c r="A154" t="s">
        <v>585</v>
      </c>
      <c r="B154">
        <v>518</v>
      </c>
      <c r="C154">
        <v>1</v>
      </c>
      <c r="D154">
        <v>1473524.69</v>
      </c>
      <c r="E154">
        <v>2126454.65</v>
      </c>
      <c r="F154">
        <v>0</v>
      </c>
      <c r="G154">
        <v>1781087.62</v>
      </c>
      <c r="H154">
        <v>159728.6</v>
      </c>
      <c r="I154">
        <v>3142538.07</v>
      </c>
      <c r="J154">
        <v>150934.32</v>
      </c>
      <c r="K154">
        <v>0</v>
      </c>
      <c r="L154">
        <v>0</v>
      </c>
    </row>
    <row r="155" spans="1:12" x14ac:dyDescent="0.2">
      <c r="A155" t="s">
        <v>585</v>
      </c>
      <c r="B155">
        <v>531</v>
      </c>
      <c r="C155">
        <v>1</v>
      </c>
      <c r="D155">
        <v>0</v>
      </c>
      <c r="E155">
        <v>1925758.47</v>
      </c>
      <c r="F155">
        <v>0</v>
      </c>
      <c r="G155">
        <v>985497.93</v>
      </c>
      <c r="H155">
        <v>134751.9</v>
      </c>
      <c r="I155">
        <v>5557025.4900000002</v>
      </c>
      <c r="J155">
        <v>84686.080000000002</v>
      </c>
      <c r="K155">
        <v>0</v>
      </c>
      <c r="L155">
        <v>0</v>
      </c>
    </row>
    <row r="156" spans="1:12" x14ac:dyDescent="0.2">
      <c r="A156" t="s">
        <v>585</v>
      </c>
      <c r="B156">
        <v>533</v>
      </c>
      <c r="C156">
        <v>1</v>
      </c>
      <c r="D156">
        <v>0</v>
      </c>
      <c r="E156">
        <v>870117.42</v>
      </c>
      <c r="F156">
        <v>0</v>
      </c>
      <c r="G156">
        <v>252495.8</v>
      </c>
      <c r="H156">
        <v>46798.07</v>
      </c>
      <c r="I156">
        <v>2086572.55</v>
      </c>
      <c r="J156">
        <v>100433.06</v>
      </c>
      <c r="K156">
        <v>0</v>
      </c>
      <c r="L156">
        <v>0</v>
      </c>
    </row>
    <row r="157" spans="1:12" x14ac:dyDescent="0.2">
      <c r="A157" t="s">
        <v>585</v>
      </c>
      <c r="B157">
        <v>534</v>
      </c>
      <c r="C157">
        <v>1</v>
      </c>
      <c r="D157">
        <v>512749.01</v>
      </c>
      <c r="E157">
        <v>1619212.6</v>
      </c>
      <c r="F157">
        <v>0</v>
      </c>
      <c r="G157">
        <v>794326.25</v>
      </c>
      <c r="H157">
        <v>121505.26</v>
      </c>
      <c r="I157">
        <v>1551358.5</v>
      </c>
      <c r="J157">
        <v>741130.18</v>
      </c>
      <c r="K157">
        <v>0</v>
      </c>
      <c r="L157">
        <v>0</v>
      </c>
    </row>
    <row r="158" spans="1:12" x14ac:dyDescent="0.2">
      <c r="A158" t="s">
        <v>585</v>
      </c>
      <c r="B158">
        <v>535</v>
      </c>
      <c r="C158">
        <v>1</v>
      </c>
      <c r="D158">
        <v>18369997.91</v>
      </c>
      <c r="E158">
        <v>16047964.140000001</v>
      </c>
      <c r="F158">
        <v>0</v>
      </c>
      <c r="G158">
        <v>13625643.720000001</v>
      </c>
      <c r="H158">
        <v>3874740.14</v>
      </c>
      <c r="I158">
        <v>12750494.279999999</v>
      </c>
      <c r="J158">
        <v>11680078.779999999</v>
      </c>
      <c r="K158">
        <v>0</v>
      </c>
      <c r="L158">
        <v>0</v>
      </c>
    </row>
    <row r="159" spans="1:12" x14ac:dyDescent="0.2">
      <c r="A159" t="s">
        <v>585</v>
      </c>
      <c r="B159">
        <v>542</v>
      </c>
      <c r="C159">
        <v>1</v>
      </c>
      <c r="D159">
        <v>174968</v>
      </c>
      <c r="E159">
        <v>393302.5</v>
      </c>
      <c r="F159">
        <v>477842.03</v>
      </c>
      <c r="G159">
        <v>318363.14</v>
      </c>
      <c r="H159">
        <v>67268.66</v>
      </c>
      <c r="I159">
        <v>2570741.4700000002</v>
      </c>
      <c r="J159">
        <v>0</v>
      </c>
      <c r="K159">
        <v>0</v>
      </c>
      <c r="L159">
        <v>0</v>
      </c>
    </row>
    <row r="160" spans="1:12" x14ac:dyDescent="0.2">
      <c r="A160" t="s">
        <v>585</v>
      </c>
      <c r="B160">
        <v>544</v>
      </c>
      <c r="C160">
        <v>1</v>
      </c>
      <c r="D160">
        <v>0</v>
      </c>
      <c r="E160">
        <v>3021017.86</v>
      </c>
      <c r="F160">
        <v>0</v>
      </c>
      <c r="G160">
        <v>1766584.58</v>
      </c>
      <c r="H160">
        <v>242461.58</v>
      </c>
      <c r="I160">
        <v>2488202</v>
      </c>
      <c r="J160">
        <v>941236.9</v>
      </c>
      <c r="K160">
        <v>0</v>
      </c>
      <c r="L160">
        <v>0</v>
      </c>
    </row>
    <row r="161" spans="1:12" x14ac:dyDescent="0.2">
      <c r="A161" t="s">
        <v>585</v>
      </c>
      <c r="B161">
        <v>545</v>
      </c>
      <c r="C161">
        <v>1</v>
      </c>
      <c r="D161">
        <v>214934.08</v>
      </c>
      <c r="E161">
        <v>335144.5</v>
      </c>
      <c r="F161">
        <v>360030.67</v>
      </c>
      <c r="G161">
        <v>264234.78000000003</v>
      </c>
      <c r="H161">
        <v>41126.050000000003</v>
      </c>
      <c r="I161">
        <v>0</v>
      </c>
      <c r="J161">
        <v>1265738.1499999999</v>
      </c>
      <c r="K161">
        <v>0</v>
      </c>
      <c r="L161">
        <v>0</v>
      </c>
    </row>
    <row r="162" spans="1:12" x14ac:dyDescent="0.2">
      <c r="A162" t="s">
        <v>585</v>
      </c>
      <c r="B162">
        <v>547</v>
      </c>
      <c r="C162">
        <v>1</v>
      </c>
      <c r="D162">
        <v>165395.07</v>
      </c>
      <c r="E162">
        <v>365380.78</v>
      </c>
      <c r="F162">
        <v>167332</v>
      </c>
      <c r="G162">
        <v>283240.40999999997</v>
      </c>
      <c r="H162">
        <v>35827.22</v>
      </c>
      <c r="I162">
        <v>309826.99</v>
      </c>
      <c r="J162">
        <v>0</v>
      </c>
      <c r="K162">
        <v>0</v>
      </c>
      <c r="L162">
        <v>0</v>
      </c>
    </row>
    <row r="163" spans="1:12" x14ac:dyDescent="0.2">
      <c r="A163" t="s">
        <v>585</v>
      </c>
      <c r="B163">
        <v>548</v>
      </c>
      <c r="C163">
        <v>1</v>
      </c>
      <c r="D163">
        <v>289409.40000000002</v>
      </c>
      <c r="E163">
        <v>819621.67</v>
      </c>
      <c r="F163">
        <v>0</v>
      </c>
      <c r="G163">
        <v>608425.16</v>
      </c>
      <c r="H163">
        <v>200147.32</v>
      </c>
      <c r="I163">
        <v>1411414.82</v>
      </c>
      <c r="J163">
        <v>865000.95</v>
      </c>
      <c r="K163">
        <v>0</v>
      </c>
      <c r="L163">
        <v>0</v>
      </c>
    </row>
    <row r="164" spans="1:12" x14ac:dyDescent="0.2">
      <c r="A164" t="s">
        <v>585</v>
      </c>
      <c r="B164">
        <v>549</v>
      </c>
      <c r="C164">
        <v>1</v>
      </c>
      <c r="D164">
        <v>0</v>
      </c>
      <c r="E164">
        <v>1621486.09</v>
      </c>
      <c r="F164">
        <v>0</v>
      </c>
      <c r="G164">
        <v>1145575.4099999999</v>
      </c>
      <c r="H164">
        <v>156790.45000000001</v>
      </c>
      <c r="I164">
        <v>2964222.63</v>
      </c>
      <c r="J164">
        <v>0</v>
      </c>
      <c r="K164">
        <v>0</v>
      </c>
      <c r="L164">
        <v>0</v>
      </c>
    </row>
    <row r="165" spans="1:12" x14ac:dyDescent="0.2">
      <c r="A165" t="s">
        <v>585</v>
      </c>
      <c r="B165">
        <v>550</v>
      </c>
      <c r="C165">
        <v>1</v>
      </c>
      <c r="D165">
        <v>0</v>
      </c>
      <c r="E165">
        <v>179426.92</v>
      </c>
      <c r="F165">
        <v>0</v>
      </c>
      <c r="G165">
        <v>160729.76999999999</v>
      </c>
      <c r="H165">
        <v>28412.04</v>
      </c>
      <c r="I165">
        <v>563911.92000000004</v>
      </c>
      <c r="J165">
        <v>164377.23000000001</v>
      </c>
      <c r="K165">
        <v>0</v>
      </c>
      <c r="L165">
        <v>0</v>
      </c>
    </row>
    <row r="166" spans="1:12" x14ac:dyDescent="0.2">
      <c r="A166" t="s">
        <v>585</v>
      </c>
      <c r="B166">
        <v>553</v>
      </c>
      <c r="C166">
        <v>1</v>
      </c>
      <c r="D166">
        <v>0</v>
      </c>
      <c r="E166">
        <v>361779.43</v>
      </c>
      <c r="F166">
        <v>0</v>
      </c>
      <c r="G166">
        <v>284878.24</v>
      </c>
      <c r="H166">
        <v>34058.06</v>
      </c>
      <c r="I166">
        <v>0</v>
      </c>
      <c r="J166">
        <v>935658.94</v>
      </c>
      <c r="K166">
        <v>0</v>
      </c>
      <c r="L166">
        <v>0</v>
      </c>
    </row>
    <row r="167" spans="1:12" x14ac:dyDescent="0.2">
      <c r="A167" t="s">
        <v>585</v>
      </c>
      <c r="B167">
        <v>561</v>
      </c>
      <c r="C167">
        <v>1</v>
      </c>
      <c r="D167">
        <v>345898.1</v>
      </c>
      <c r="E167">
        <v>62223.77</v>
      </c>
      <c r="F167">
        <v>0</v>
      </c>
      <c r="G167">
        <v>175478.2</v>
      </c>
      <c r="H167">
        <v>15250.11</v>
      </c>
      <c r="I167">
        <v>1710000</v>
      </c>
      <c r="J167">
        <v>0</v>
      </c>
      <c r="K167">
        <v>0</v>
      </c>
      <c r="L167">
        <v>0</v>
      </c>
    </row>
    <row r="168" spans="1:12" x14ac:dyDescent="0.2">
      <c r="A168" t="s">
        <v>585</v>
      </c>
      <c r="B168">
        <v>564</v>
      </c>
      <c r="C168">
        <v>1</v>
      </c>
      <c r="D168">
        <v>0</v>
      </c>
      <c r="E168">
        <v>1591599.65</v>
      </c>
      <c r="F168">
        <v>0</v>
      </c>
      <c r="G168">
        <v>1087038.8799999999</v>
      </c>
      <c r="H168">
        <v>119757.05</v>
      </c>
      <c r="I168">
        <v>4136708.37</v>
      </c>
      <c r="J168">
        <v>0</v>
      </c>
      <c r="K168">
        <v>0</v>
      </c>
      <c r="L168">
        <v>227996.29</v>
      </c>
    </row>
    <row r="169" spans="1:12" x14ac:dyDescent="0.2">
      <c r="A169" t="s">
        <v>585</v>
      </c>
      <c r="B169">
        <v>577</v>
      </c>
      <c r="C169">
        <v>1</v>
      </c>
      <c r="D169">
        <v>0</v>
      </c>
      <c r="E169">
        <v>398763.73</v>
      </c>
      <c r="F169">
        <v>0</v>
      </c>
      <c r="G169">
        <v>196475.06</v>
      </c>
      <c r="H169">
        <v>32609.26</v>
      </c>
      <c r="I169">
        <v>0</v>
      </c>
      <c r="J169">
        <v>408672.43</v>
      </c>
      <c r="K169">
        <v>0</v>
      </c>
      <c r="L169">
        <v>0</v>
      </c>
    </row>
    <row r="170" spans="1:12" x14ac:dyDescent="0.2">
      <c r="A170" t="s">
        <v>585</v>
      </c>
      <c r="B170">
        <v>578</v>
      </c>
      <c r="C170">
        <v>1</v>
      </c>
      <c r="D170">
        <v>244785.45</v>
      </c>
      <c r="E170">
        <v>1321580.0900000001</v>
      </c>
      <c r="F170">
        <v>0</v>
      </c>
      <c r="G170">
        <v>1158071.03</v>
      </c>
      <c r="H170">
        <v>92812.91</v>
      </c>
      <c r="I170">
        <v>630437.87</v>
      </c>
      <c r="J170">
        <v>681626.22</v>
      </c>
      <c r="K170">
        <v>0</v>
      </c>
      <c r="L170">
        <v>0</v>
      </c>
    </row>
    <row r="171" spans="1:12" x14ac:dyDescent="0.2">
      <c r="A171" t="s">
        <v>585</v>
      </c>
      <c r="B171">
        <v>581</v>
      </c>
      <c r="C171">
        <v>1</v>
      </c>
      <c r="D171">
        <v>241420.06</v>
      </c>
      <c r="E171">
        <v>392367.58</v>
      </c>
      <c r="F171">
        <v>0</v>
      </c>
      <c r="G171">
        <v>321895.74</v>
      </c>
      <c r="H171">
        <v>28059.93</v>
      </c>
      <c r="I171">
        <v>0</v>
      </c>
      <c r="J171">
        <v>0</v>
      </c>
      <c r="K171">
        <v>0</v>
      </c>
      <c r="L171">
        <v>0</v>
      </c>
    </row>
    <row r="172" spans="1:12" x14ac:dyDescent="0.2">
      <c r="A172" t="s">
        <v>585</v>
      </c>
      <c r="B172">
        <v>592</v>
      </c>
      <c r="C172">
        <v>1</v>
      </c>
      <c r="D172">
        <v>91972.62</v>
      </c>
      <c r="E172">
        <v>58104.480000000003</v>
      </c>
      <c r="F172">
        <v>0</v>
      </c>
      <c r="G172">
        <v>113284.02</v>
      </c>
      <c r="H172">
        <v>15822.54</v>
      </c>
      <c r="I172">
        <v>241819.15</v>
      </c>
      <c r="J172">
        <v>0</v>
      </c>
      <c r="K172">
        <v>0</v>
      </c>
      <c r="L172">
        <v>0</v>
      </c>
    </row>
    <row r="173" spans="1:12" x14ac:dyDescent="0.2">
      <c r="A173" t="s">
        <v>585</v>
      </c>
      <c r="B173">
        <v>593</v>
      </c>
      <c r="C173">
        <v>1</v>
      </c>
      <c r="D173">
        <v>515299.92</v>
      </c>
      <c r="E173">
        <v>788099.95</v>
      </c>
      <c r="F173">
        <v>0</v>
      </c>
      <c r="G173">
        <v>829702.61</v>
      </c>
      <c r="H173">
        <v>121419.56</v>
      </c>
      <c r="I173">
        <v>875069.97</v>
      </c>
      <c r="J173">
        <v>480254.5</v>
      </c>
      <c r="K173">
        <v>0</v>
      </c>
      <c r="L173">
        <v>0</v>
      </c>
    </row>
    <row r="174" spans="1:12" x14ac:dyDescent="0.2">
      <c r="A174" t="s">
        <v>585</v>
      </c>
      <c r="B174">
        <v>595</v>
      </c>
      <c r="C174">
        <v>1</v>
      </c>
      <c r="D174">
        <v>0</v>
      </c>
      <c r="E174">
        <v>1343530.05</v>
      </c>
      <c r="F174">
        <v>0</v>
      </c>
      <c r="G174">
        <v>746762.72</v>
      </c>
      <c r="H174">
        <v>97641.38</v>
      </c>
      <c r="I174">
        <v>1270145.8400000001</v>
      </c>
      <c r="J174">
        <v>662008.48</v>
      </c>
      <c r="K174">
        <v>0</v>
      </c>
      <c r="L174">
        <v>0</v>
      </c>
    </row>
    <row r="175" spans="1:12" x14ac:dyDescent="0.2">
      <c r="A175" t="s">
        <v>585</v>
      </c>
      <c r="B175">
        <v>599</v>
      </c>
      <c r="C175">
        <v>1</v>
      </c>
      <c r="D175">
        <v>261965.39</v>
      </c>
      <c r="E175">
        <v>416361.76</v>
      </c>
      <c r="F175">
        <v>0</v>
      </c>
      <c r="G175">
        <v>186798.35</v>
      </c>
      <c r="H175">
        <v>41564.400000000001</v>
      </c>
      <c r="I175">
        <v>54011.85</v>
      </c>
      <c r="J175">
        <v>471784.63</v>
      </c>
      <c r="K175">
        <v>0</v>
      </c>
      <c r="L175">
        <v>0</v>
      </c>
    </row>
    <row r="176" spans="1:12" x14ac:dyDescent="0.2">
      <c r="A176" t="s">
        <v>585</v>
      </c>
      <c r="B176">
        <v>600</v>
      </c>
      <c r="C176">
        <v>1</v>
      </c>
      <c r="D176">
        <v>2093</v>
      </c>
      <c r="E176">
        <v>116940.86</v>
      </c>
      <c r="F176">
        <v>316468.82</v>
      </c>
      <c r="G176">
        <v>170243.06</v>
      </c>
      <c r="H176">
        <v>7966.62</v>
      </c>
      <c r="I176">
        <v>0</v>
      </c>
      <c r="J176">
        <v>233708.29</v>
      </c>
      <c r="K176">
        <v>0</v>
      </c>
      <c r="L176">
        <v>0</v>
      </c>
    </row>
    <row r="177" spans="1:12" x14ac:dyDescent="0.2">
      <c r="A177" t="s">
        <v>585</v>
      </c>
      <c r="B177">
        <v>601</v>
      </c>
      <c r="C177">
        <v>1</v>
      </c>
      <c r="D177">
        <v>227352.29</v>
      </c>
      <c r="E177">
        <v>398695.09</v>
      </c>
      <c r="F177">
        <v>0</v>
      </c>
      <c r="G177">
        <v>505958.79</v>
      </c>
      <c r="H177">
        <v>34910.080000000002</v>
      </c>
      <c r="I177">
        <v>682691.78</v>
      </c>
      <c r="J177">
        <v>565418.06000000006</v>
      </c>
      <c r="K177">
        <v>0</v>
      </c>
      <c r="L177">
        <v>0</v>
      </c>
    </row>
    <row r="178" spans="1:12" x14ac:dyDescent="0.2">
      <c r="A178" t="s">
        <v>585</v>
      </c>
      <c r="B178">
        <v>621</v>
      </c>
      <c r="C178">
        <v>1</v>
      </c>
      <c r="D178">
        <v>27481919.309999999</v>
      </c>
      <c r="E178">
        <v>10171687.24</v>
      </c>
      <c r="F178">
        <v>0</v>
      </c>
      <c r="G178">
        <v>10509642.51</v>
      </c>
      <c r="H178">
        <v>1099943.97</v>
      </c>
      <c r="I178">
        <v>8925297.5</v>
      </c>
      <c r="J178">
        <v>5500115.6699999999</v>
      </c>
      <c r="K178">
        <v>0</v>
      </c>
      <c r="L178">
        <v>0.01</v>
      </c>
    </row>
    <row r="179" spans="1:12" x14ac:dyDescent="0.2">
      <c r="A179" t="s">
        <v>585</v>
      </c>
      <c r="B179">
        <v>622</v>
      </c>
      <c r="C179">
        <v>1</v>
      </c>
      <c r="D179">
        <v>11590796.529999999</v>
      </c>
      <c r="E179">
        <v>9502739.5700000003</v>
      </c>
      <c r="F179">
        <v>0</v>
      </c>
      <c r="G179">
        <v>13854725.01</v>
      </c>
      <c r="H179">
        <v>1551100.64</v>
      </c>
      <c r="I179">
        <v>15789142.25</v>
      </c>
      <c r="J179">
        <v>10495206.119999999</v>
      </c>
      <c r="K179">
        <v>0</v>
      </c>
      <c r="L179">
        <v>2034571.44</v>
      </c>
    </row>
    <row r="180" spans="1:12" x14ac:dyDescent="0.2">
      <c r="A180" t="s">
        <v>585</v>
      </c>
      <c r="B180">
        <v>623</v>
      </c>
      <c r="C180">
        <v>1</v>
      </c>
      <c r="D180">
        <v>16338742.619999999</v>
      </c>
      <c r="E180">
        <v>6325224.7699999996</v>
      </c>
      <c r="F180">
        <v>0</v>
      </c>
      <c r="G180">
        <v>10281267.369999999</v>
      </c>
      <c r="H180">
        <v>1070454.8400000001</v>
      </c>
      <c r="I180">
        <v>10083924.25</v>
      </c>
      <c r="J180">
        <v>2316621.19</v>
      </c>
      <c r="K180">
        <v>0</v>
      </c>
      <c r="L180">
        <v>2428590.89</v>
      </c>
    </row>
    <row r="181" spans="1:12" x14ac:dyDescent="0.2">
      <c r="A181" t="s">
        <v>585</v>
      </c>
      <c r="B181">
        <v>624</v>
      </c>
      <c r="C181">
        <v>1</v>
      </c>
      <c r="D181">
        <v>13968966.84</v>
      </c>
      <c r="E181">
        <v>6983644.2699999996</v>
      </c>
      <c r="F181">
        <v>2731164</v>
      </c>
      <c r="G181">
        <v>11302118.01</v>
      </c>
      <c r="H181">
        <v>1106414.24</v>
      </c>
      <c r="I181">
        <v>15402502.050000001</v>
      </c>
      <c r="J181">
        <v>15207603.449999999</v>
      </c>
      <c r="K181">
        <v>0</v>
      </c>
      <c r="L181">
        <v>0</v>
      </c>
    </row>
    <row r="182" spans="1:12" x14ac:dyDescent="0.2">
      <c r="A182" t="s">
        <v>585</v>
      </c>
      <c r="B182">
        <v>625</v>
      </c>
      <c r="C182">
        <v>1</v>
      </c>
      <c r="D182">
        <v>38723916.869999997</v>
      </c>
      <c r="E182">
        <v>29660639.170000002</v>
      </c>
      <c r="F182">
        <v>0</v>
      </c>
      <c r="G182">
        <v>69236456.430000007</v>
      </c>
      <c r="H182">
        <v>3375073.27</v>
      </c>
      <c r="I182">
        <v>0</v>
      </c>
      <c r="J182">
        <v>63636371.049999997</v>
      </c>
      <c r="K182">
        <v>0</v>
      </c>
      <c r="L182">
        <v>0</v>
      </c>
    </row>
    <row r="183" spans="1:12" x14ac:dyDescent="0.2">
      <c r="A183" t="s">
        <v>585</v>
      </c>
      <c r="B183">
        <v>630</v>
      </c>
      <c r="C183">
        <v>1</v>
      </c>
      <c r="D183">
        <v>631242.43000000005</v>
      </c>
      <c r="E183">
        <v>160218.87</v>
      </c>
      <c r="F183">
        <v>0</v>
      </c>
      <c r="G183">
        <v>204285.91</v>
      </c>
      <c r="H183">
        <v>23919.84</v>
      </c>
      <c r="I183">
        <v>573211.65</v>
      </c>
      <c r="J183">
        <v>185610.51</v>
      </c>
      <c r="K183">
        <v>0</v>
      </c>
      <c r="L183">
        <v>0</v>
      </c>
    </row>
    <row r="184" spans="1:12" x14ac:dyDescent="0.2">
      <c r="A184" t="s">
        <v>585</v>
      </c>
      <c r="B184">
        <v>635</v>
      </c>
      <c r="C184">
        <v>1</v>
      </c>
      <c r="D184">
        <v>317330.37</v>
      </c>
      <c r="E184">
        <v>34595.19</v>
      </c>
      <c r="F184">
        <v>0</v>
      </c>
      <c r="G184">
        <v>37353.69</v>
      </c>
      <c r="H184">
        <v>18786.43</v>
      </c>
      <c r="I184">
        <v>0</v>
      </c>
      <c r="J184">
        <v>22082</v>
      </c>
      <c r="K184">
        <v>0</v>
      </c>
      <c r="L184">
        <v>0</v>
      </c>
    </row>
    <row r="185" spans="1:12" x14ac:dyDescent="0.2">
      <c r="A185" t="s">
        <v>585</v>
      </c>
      <c r="B185">
        <v>640</v>
      </c>
      <c r="C185">
        <v>1</v>
      </c>
      <c r="D185">
        <v>106600.18</v>
      </c>
      <c r="E185">
        <v>255497.1</v>
      </c>
      <c r="F185">
        <v>0</v>
      </c>
      <c r="G185">
        <v>347077.67</v>
      </c>
      <c r="H185">
        <v>43013.65</v>
      </c>
      <c r="I185">
        <v>651704.62</v>
      </c>
      <c r="J185">
        <v>0</v>
      </c>
      <c r="K185">
        <v>0</v>
      </c>
      <c r="L185">
        <v>0</v>
      </c>
    </row>
    <row r="186" spans="1:12" x14ac:dyDescent="0.2">
      <c r="A186" t="s">
        <v>585</v>
      </c>
      <c r="B186">
        <v>656</v>
      </c>
      <c r="C186">
        <v>1</v>
      </c>
      <c r="D186">
        <v>3649571.67</v>
      </c>
      <c r="E186">
        <v>2707459.68</v>
      </c>
      <c r="F186">
        <v>0</v>
      </c>
      <c r="G186">
        <v>3281283.65</v>
      </c>
      <c r="H186">
        <v>441895.22</v>
      </c>
      <c r="I186">
        <v>0</v>
      </c>
      <c r="J186">
        <v>2175024.17</v>
      </c>
      <c r="K186">
        <v>0</v>
      </c>
      <c r="L186">
        <v>0</v>
      </c>
    </row>
    <row r="187" spans="1:12" x14ac:dyDescent="0.2">
      <c r="A187" t="s">
        <v>585</v>
      </c>
      <c r="B187">
        <v>659</v>
      </c>
      <c r="C187">
        <v>1</v>
      </c>
      <c r="D187">
        <v>9472947.8499999996</v>
      </c>
      <c r="E187">
        <v>3271523.89</v>
      </c>
      <c r="F187">
        <v>1906487.88</v>
      </c>
      <c r="G187">
        <v>3563837.92</v>
      </c>
      <c r="H187">
        <v>385060.12</v>
      </c>
      <c r="I187">
        <v>2231100.59</v>
      </c>
      <c r="J187">
        <v>1115295.1100000001</v>
      </c>
      <c r="K187">
        <v>0</v>
      </c>
      <c r="L187">
        <v>0</v>
      </c>
    </row>
    <row r="188" spans="1:12" x14ac:dyDescent="0.2">
      <c r="A188" t="s">
        <v>585</v>
      </c>
      <c r="B188">
        <v>671</v>
      </c>
      <c r="C188">
        <v>1</v>
      </c>
      <c r="D188">
        <v>324811.14</v>
      </c>
      <c r="E188">
        <v>239296.92</v>
      </c>
      <c r="F188">
        <v>0</v>
      </c>
      <c r="G188">
        <v>239672.75</v>
      </c>
      <c r="H188">
        <v>33969.879999999997</v>
      </c>
      <c r="I188">
        <v>3154840.58</v>
      </c>
      <c r="J188">
        <v>33398</v>
      </c>
      <c r="K188">
        <v>0</v>
      </c>
      <c r="L188">
        <v>0</v>
      </c>
    </row>
    <row r="189" spans="1:12" x14ac:dyDescent="0.2">
      <c r="A189" t="s">
        <v>585</v>
      </c>
      <c r="B189">
        <v>676</v>
      </c>
      <c r="C189">
        <v>1</v>
      </c>
      <c r="D189">
        <v>258042.26</v>
      </c>
      <c r="E189">
        <v>95770.85</v>
      </c>
      <c r="F189">
        <v>68062.58</v>
      </c>
      <c r="G189">
        <v>82938.36</v>
      </c>
      <c r="H189">
        <v>7991.52</v>
      </c>
      <c r="I189">
        <v>0</v>
      </c>
      <c r="J189">
        <v>0</v>
      </c>
      <c r="K189">
        <v>0</v>
      </c>
      <c r="L189">
        <v>0</v>
      </c>
    </row>
    <row r="190" spans="1:12" x14ac:dyDescent="0.2">
      <c r="A190" t="s">
        <v>585</v>
      </c>
      <c r="B190">
        <v>682</v>
      </c>
      <c r="C190">
        <v>1</v>
      </c>
      <c r="D190">
        <v>191520.91</v>
      </c>
      <c r="E190">
        <v>654996.47</v>
      </c>
      <c r="F190">
        <v>0</v>
      </c>
      <c r="G190">
        <v>566644.79</v>
      </c>
      <c r="H190">
        <v>46957.49</v>
      </c>
      <c r="I190">
        <v>2654647.41</v>
      </c>
      <c r="J190">
        <v>65520.97</v>
      </c>
      <c r="K190">
        <v>0</v>
      </c>
      <c r="L190">
        <v>0</v>
      </c>
    </row>
    <row r="191" spans="1:12" x14ac:dyDescent="0.2">
      <c r="A191" t="s">
        <v>585</v>
      </c>
      <c r="B191">
        <v>690</v>
      </c>
      <c r="C191">
        <v>1</v>
      </c>
      <c r="D191">
        <v>433181.73</v>
      </c>
      <c r="E191">
        <v>723645.1</v>
      </c>
      <c r="F191">
        <v>0</v>
      </c>
      <c r="G191">
        <v>668489.67000000004</v>
      </c>
      <c r="H191">
        <v>50570.99</v>
      </c>
      <c r="I191">
        <v>1143264.23</v>
      </c>
      <c r="J191">
        <v>220898.1</v>
      </c>
      <c r="K191">
        <v>0</v>
      </c>
      <c r="L191">
        <v>0</v>
      </c>
    </row>
    <row r="192" spans="1:12" x14ac:dyDescent="0.2">
      <c r="A192" t="s">
        <v>585</v>
      </c>
      <c r="B192">
        <v>695</v>
      </c>
      <c r="C192">
        <v>1</v>
      </c>
      <c r="D192">
        <v>95177.25</v>
      </c>
      <c r="E192">
        <v>293449.90999999997</v>
      </c>
      <c r="F192">
        <v>0</v>
      </c>
      <c r="G192">
        <v>0</v>
      </c>
      <c r="H192">
        <v>0</v>
      </c>
      <c r="I192">
        <v>1174725.99</v>
      </c>
      <c r="J192">
        <v>173862.72</v>
      </c>
      <c r="K192">
        <v>0</v>
      </c>
      <c r="L192">
        <v>424091.31</v>
      </c>
    </row>
    <row r="193" spans="1:12" x14ac:dyDescent="0.2">
      <c r="A193" t="s">
        <v>585</v>
      </c>
      <c r="B193">
        <v>696</v>
      </c>
      <c r="C193">
        <v>1</v>
      </c>
      <c r="D193">
        <v>172678.09</v>
      </c>
      <c r="E193">
        <v>468599.81</v>
      </c>
      <c r="F193">
        <v>0</v>
      </c>
      <c r="G193">
        <v>668995.48</v>
      </c>
      <c r="H193">
        <v>1770.69</v>
      </c>
      <c r="I193">
        <v>785442.87</v>
      </c>
      <c r="J193">
        <v>171377</v>
      </c>
      <c r="K193">
        <v>0</v>
      </c>
      <c r="L193">
        <v>0</v>
      </c>
    </row>
    <row r="194" spans="1:12" x14ac:dyDescent="0.2">
      <c r="A194" t="s">
        <v>585</v>
      </c>
      <c r="B194">
        <v>698</v>
      </c>
      <c r="C194">
        <v>1</v>
      </c>
      <c r="D194">
        <v>289038.42</v>
      </c>
      <c r="E194">
        <v>100512.03</v>
      </c>
      <c r="F194">
        <v>0</v>
      </c>
      <c r="G194">
        <v>79265.08</v>
      </c>
      <c r="H194">
        <v>0</v>
      </c>
      <c r="I194">
        <v>0</v>
      </c>
      <c r="J194">
        <v>0</v>
      </c>
      <c r="K194">
        <v>0</v>
      </c>
      <c r="L194">
        <v>0</v>
      </c>
    </row>
    <row r="195" spans="1:12" x14ac:dyDescent="0.2">
      <c r="A195" t="s">
        <v>585</v>
      </c>
      <c r="B195">
        <v>700</v>
      </c>
      <c r="C195">
        <v>1</v>
      </c>
      <c r="D195">
        <v>0</v>
      </c>
      <c r="E195">
        <v>1891854.25</v>
      </c>
      <c r="F195">
        <v>0</v>
      </c>
      <c r="G195">
        <v>1335673.6599999999</v>
      </c>
      <c r="H195">
        <v>177693.59</v>
      </c>
      <c r="I195">
        <v>3162328.46</v>
      </c>
      <c r="J195">
        <v>49464.66</v>
      </c>
      <c r="K195">
        <v>0</v>
      </c>
      <c r="L195">
        <v>0</v>
      </c>
    </row>
    <row r="196" spans="1:12" x14ac:dyDescent="0.2">
      <c r="A196" t="s">
        <v>585</v>
      </c>
      <c r="B196">
        <v>701</v>
      </c>
      <c r="C196">
        <v>1</v>
      </c>
      <c r="D196">
        <v>0</v>
      </c>
      <c r="E196">
        <v>1317158</v>
      </c>
      <c r="F196">
        <v>0</v>
      </c>
      <c r="G196">
        <v>1732900.9</v>
      </c>
      <c r="H196">
        <v>0</v>
      </c>
      <c r="I196">
        <v>0</v>
      </c>
      <c r="J196">
        <v>686258.91</v>
      </c>
      <c r="K196">
        <v>0</v>
      </c>
      <c r="L196">
        <v>0</v>
      </c>
    </row>
    <row r="197" spans="1:12" x14ac:dyDescent="0.2">
      <c r="A197" t="s">
        <v>585</v>
      </c>
      <c r="B197">
        <v>704</v>
      </c>
      <c r="C197">
        <v>1</v>
      </c>
      <c r="D197">
        <v>0</v>
      </c>
      <c r="E197">
        <v>1843287.46</v>
      </c>
      <c r="F197">
        <v>0</v>
      </c>
      <c r="G197">
        <v>1689713.86</v>
      </c>
      <c r="H197">
        <v>149603.96</v>
      </c>
      <c r="I197">
        <v>1899416.76</v>
      </c>
      <c r="J197">
        <v>0</v>
      </c>
      <c r="K197">
        <v>0</v>
      </c>
      <c r="L197">
        <v>0.01</v>
      </c>
    </row>
    <row r="198" spans="1:12" x14ac:dyDescent="0.2">
      <c r="A198" t="s">
        <v>585</v>
      </c>
      <c r="B198">
        <v>707</v>
      </c>
      <c r="C198">
        <v>1</v>
      </c>
      <c r="D198">
        <v>1050.47</v>
      </c>
      <c r="E198">
        <v>265.75</v>
      </c>
      <c r="F198">
        <v>0</v>
      </c>
      <c r="G198">
        <v>24783.59</v>
      </c>
      <c r="H198">
        <v>919.43</v>
      </c>
      <c r="I198">
        <v>0</v>
      </c>
      <c r="J198">
        <v>0</v>
      </c>
      <c r="K198">
        <v>0</v>
      </c>
      <c r="L198">
        <v>0</v>
      </c>
    </row>
    <row r="199" spans="1:12" x14ac:dyDescent="0.2">
      <c r="A199" t="s">
        <v>585</v>
      </c>
      <c r="B199">
        <v>709</v>
      </c>
      <c r="C199">
        <v>1</v>
      </c>
      <c r="D199">
        <v>5790608.4100000001</v>
      </c>
      <c r="E199">
        <v>7412296.0199999996</v>
      </c>
      <c r="F199">
        <v>0</v>
      </c>
      <c r="G199">
        <v>5462753.0199999996</v>
      </c>
      <c r="H199">
        <v>879694.72</v>
      </c>
      <c r="I199">
        <v>2150080.08</v>
      </c>
      <c r="J199">
        <v>24587137.899999999</v>
      </c>
      <c r="K199">
        <v>0</v>
      </c>
      <c r="L199">
        <v>0</v>
      </c>
    </row>
    <row r="200" spans="1:12" x14ac:dyDescent="0.2">
      <c r="A200" t="s">
        <v>585</v>
      </c>
      <c r="B200">
        <v>712</v>
      </c>
      <c r="C200">
        <v>1</v>
      </c>
      <c r="D200">
        <v>0</v>
      </c>
      <c r="E200">
        <v>261292.02</v>
      </c>
      <c r="F200">
        <v>0</v>
      </c>
      <c r="G200">
        <v>0</v>
      </c>
      <c r="H200">
        <v>0</v>
      </c>
      <c r="I200">
        <v>282884.02</v>
      </c>
      <c r="J200">
        <v>0</v>
      </c>
      <c r="K200">
        <v>0</v>
      </c>
      <c r="L200">
        <v>0.01</v>
      </c>
    </row>
    <row r="201" spans="1:12" x14ac:dyDescent="0.2">
      <c r="A201" t="s">
        <v>585</v>
      </c>
      <c r="B201">
        <v>716</v>
      </c>
      <c r="C201">
        <v>1</v>
      </c>
      <c r="D201">
        <v>0</v>
      </c>
      <c r="E201">
        <v>1351300.42</v>
      </c>
      <c r="F201">
        <v>0</v>
      </c>
      <c r="G201">
        <v>806898.1</v>
      </c>
      <c r="H201">
        <v>119465.28</v>
      </c>
      <c r="I201">
        <v>2422807.33</v>
      </c>
      <c r="J201">
        <v>753179.09</v>
      </c>
      <c r="K201">
        <v>0</v>
      </c>
      <c r="L201">
        <v>0</v>
      </c>
    </row>
    <row r="202" spans="1:12" x14ac:dyDescent="0.2">
      <c r="A202" t="s">
        <v>585</v>
      </c>
      <c r="B202">
        <v>717</v>
      </c>
      <c r="C202">
        <v>1</v>
      </c>
      <c r="D202">
        <v>0</v>
      </c>
      <c r="E202">
        <v>1728192.22</v>
      </c>
      <c r="F202">
        <v>0</v>
      </c>
      <c r="G202">
        <v>1103230.23</v>
      </c>
      <c r="H202">
        <v>124955.86</v>
      </c>
      <c r="I202">
        <v>4811689.4400000004</v>
      </c>
      <c r="J202">
        <v>306122.31</v>
      </c>
      <c r="K202">
        <v>0</v>
      </c>
      <c r="L202">
        <v>0</v>
      </c>
    </row>
    <row r="203" spans="1:12" x14ac:dyDescent="0.2">
      <c r="A203" t="s">
        <v>585</v>
      </c>
      <c r="B203">
        <v>719</v>
      </c>
      <c r="C203">
        <v>1</v>
      </c>
      <c r="D203">
        <v>5962719.7199999997</v>
      </c>
      <c r="E203">
        <v>8418216.3900000006</v>
      </c>
      <c r="F203">
        <v>0</v>
      </c>
      <c r="G203">
        <v>5609715.5899999999</v>
      </c>
      <c r="H203">
        <v>758773.89</v>
      </c>
      <c r="I203">
        <v>10897936.73</v>
      </c>
      <c r="J203">
        <v>4344134.03</v>
      </c>
      <c r="K203">
        <v>0</v>
      </c>
      <c r="L203">
        <v>0</v>
      </c>
    </row>
    <row r="204" spans="1:12" x14ac:dyDescent="0.2">
      <c r="A204" t="s">
        <v>585</v>
      </c>
      <c r="B204">
        <v>720</v>
      </c>
      <c r="C204">
        <v>1</v>
      </c>
      <c r="D204">
        <v>11208290.390000001</v>
      </c>
      <c r="E204">
        <v>6895230.8899999997</v>
      </c>
      <c r="F204">
        <v>5352619.29</v>
      </c>
      <c r="G204">
        <v>4458785.29</v>
      </c>
      <c r="H204">
        <v>603358.25</v>
      </c>
      <c r="I204">
        <v>17566548.34</v>
      </c>
      <c r="J204">
        <v>1160384.51</v>
      </c>
      <c r="K204">
        <v>0</v>
      </c>
      <c r="L204">
        <v>0</v>
      </c>
    </row>
    <row r="205" spans="1:12" x14ac:dyDescent="0.2">
      <c r="A205" t="s">
        <v>585</v>
      </c>
      <c r="B205">
        <v>721</v>
      </c>
      <c r="C205">
        <v>1</v>
      </c>
      <c r="D205">
        <v>1062783.78</v>
      </c>
      <c r="E205">
        <v>3661598.97</v>
      </c>
      <c r="F205">
        <v>0</v>
      </c>
      <c r="G205">
        <v>1358649.47</v>
      </c>
      <c r="H205">
        <v>369956.35</v>
      </c>
      <c r="I205">
        <v>5865238.9000000004</v>
      </c>
      <c r="J205">
        <v>512729.74</v>
      </c>
      <c r="K205">
        <v>0</v>
      </c>
      <c r="L205">
        <v>0</v>
      </c>
    </row>
    <row r="206" spans="1:12" x14ac:dyDescent="0.2">
      <c r="A206" t="s">
        <v>585</v>
      </c>
      <c r="B206">
        <v>726</v>
      </c>
      <c r="C206">
        <v>1</v>
      </c>
      <c r="D206">
        <v>3255641.81</v>
      </c>
      <c r="E206">
        <v>2471785.71</v>
      </c>
      <c r="F206">
        <v>608881.48</v>
      </c>
      <c r="G206">
        <v>2015353.97</v>
      </c>
      <c r="H206">
        <v>231881.73</v>
      </c>
      <c r="I206">
        <v>3644617.42</v>
      </c>
      <c r="J206">
        <v>158466.31</v>
      </c>
      <c r="K206">
        <v>0</v>
      </c>
      <c r="L206">
        <v>0</v>
      </c>
    </row>
    <row r="207" spans="1:12" x14ac:dyDescent="0.2">
      <c r="A207" t="s">
        <v>585</v>
      </c>
      <c r="B207">
        <v>727</v>
      </c>
      <c r="C207">
        <v>1</v>
      </c>
      <c r="D207">
        <v>2540127.27</v>
      </c>
      <c r="E207">
        <v>2719567.52</v>
      </c>
      <c r="F207">
        <v>851190.29</v>
      </c>
      <c r="G207">
        <v>1308440.27</v>
      </c>
      <c r="H207">
        <v>279076.90999999997</v>
      </c>
      <c r="I207">
        <v>4500947.3499999996</v>
      </c>
      <c r="J207">
        <v>1315377.79</v>
      </c>
      <c r="K207">
        <v>0</v>
      </c>
      <c r="L207">
        <v>0</v>
      </c>
    </row>
    <row r="208" spans="1:12" x14ac:dyDescent="0.2">
      <c r="A208" t="s">
        <v>585</v>
      </c>
      <c r="B208">
        <v>728</v>
      </c>
      <c r="C208">
        <v>1</v>
      </c>
      <c r="D208">
        <v>23831494.670000002</v>
      </c>
      <c r="E208">
        <v>11930260.970000001</v>
      </c>
      <c r="F208">
        <v>0</v>
      </c>
      <c r="G208">
        <v>13644114.65</v>
      </c>
      <c r="H208">
        <v>1124591.06</v>
      </c>
      <c r="I208">
        <v>17712938.960000001</v>
      </c>
      <c r="J208">
        <v>3764503.63</v>
      </c>
      <c r="K208">
        <v>0</v>
      </c>
      <c r="L208">
        <v>260788.36</v>
      </c>
    </row>
    <row r="209" spans="1:12" x14ac:dyDescent="0.2">
      <c r="A209" t="s">
        <v>585</v>
      </c>
      <c r="B209">
        <v>738</v>
      </c>
      <c r="C209">
        <v>1</v>
      </c>
      <c r="D209">
        <v>228851.25</v>
      </c>
      <c r="E209">
        <v>872672.44</v>
      </c>
      <c r="F209">
        <v>0</v>
      </c>
      <c r="G209">
        <v>298169.38</v>
      </c>
      <c r="H209">
        <v>61042.68</v>
      </c>
      <c r="I209">
        <v>927084.12</v>
      </c>
      <c r="J209">
        <v>249396.87</v>
      </c>
      <c r="K209">
        <v>0</v>
      </c>
      <c r="L209">
        <v>0</v>
      </c>
    </row>
    <row r="210" spans="1:12" x14ac:dyDescent="0.2">
      <c r="A210" t="s">
        <v>585</v>
      </c>
      <c r="B210">
        <v>739</v>
      </c>
      <c r="C210">
        <v>1</v>
      </c>
      <c r="D210">
        <v>604362.25</v>
      </c>
      <c r="E210">
        <v>690550.14</v>
      </c>
      <c r="F210">
        <v>0</v>
      </c>
      <c r="G210">
        <v>415683.67</v>
      </c>
      <c r="H210">
        <v>66619.45</v>
      </c>
      <c r="I210">
        <v>608685.07999999996</v>
      </c>
      <c r="J210">
        <v>466769.74</v>
      </c>
      <c r="K210">
        <v>0</v>
      </c>
      <c r="L210">
        <v>0</v>
      </c>
    </row>
    <row r="211" spans="1:12" x14ac:dyDescent="0.2">
      <c r="A211" t="s">
        <v>585</v>
      </c>
      <c r="B211">
        <v>740</v>
      </c>
      <c r="C211">
        <v>1</v>
      </c>
      <c r="D211">
        <v>277993.09999999998</v>
      </c>
      <c r="E211">
        <v>1105598.8600000001</v>
      </c>
      <c r="F211">
        <v>0</v>
      </c>
      <c r="G211">
        <v>481688.03</v>
      </c>
      <c r="H211">
        <v>108951.75</v>
      </c>
      <c r="I211">
        <v>0</v>
      </c>
      <c r="J211">
        <v>763713.44</v>
      </c>
      <c r="K211">
        <v>0</v>
      </c>
      <c r="L211">
        <v>0</v>
      </c>
    </row>
    <row r="212" spans="1:12" x14ac:dyDescent="0.2">
      <c r="A212" t="s">
        <v>585</v>
      </c>
      <c r="B212">
        <v>741</v>
      </c>
      <c r="C212">
        <v>1</v>
      </c>
      <c r="D212">
        <v>458779.9</v>
      </c>
      <c r="E212">
        <v>815990.7</v>
      </c>
      <c r="F212">
        <v>383003.47</v>
      </c>
      <c r="G212">
        <v>438184.56</v>
      </c>
      <c r="H212">
        <v>81472.259999999995</v>
      </c>
      <c r="I212">
        <v>1269455.0900000001</v>
      </c>
      <c r="J212">
        <v>51306.21</v>
      </c>
      <c r="K212">
        <v>0</v>
      </c>
      <c r="L212">
        <v>0</v>
      </c>
    </row>
    <row r="213" spans="1:12" x14ac:dyDescent="0.2">
      <c r="A213" t="s">
        <v>585</v>
      </c>
      <c r="B213">
        <v>742</v>
      </c>
      <c r="C213">
        <v>1</v>
      </c>
      <c r="D213">
        <v>0</v>
      </c>
      <c r="E213">
        <v>7946990.3899999997</v>
      </c>
      <c r="F213">
        <v>0</v>
      </c>
      <c r="G213">
        <v>11526481.57</v>
      </c>
      <c r="H213">
        <v>836292.04</v>
      </c>
      <c r="I213">
        <v>8548659.5399999991</v>
      </c>
      <c r="J213">
        <v>5192142.18</v>
      </c>
      <c r="K213">
        <v>0</v>
      </c>
      <c r="L213">
        <v>0</v>
      </c>
    </row>
    <row r="214" spans="1:12" x14ac:dyDescent="0.2">
      <c r="A214" t="s">
        <v>585</v>
      </c>
      <c r="B214">
        <v>743</v>
      </c>
      <c r="C214">
        <v>1</v>
      </c>
      <c r="D214">
        <v>1494288.94</v>
      </c>
      <c r="E214">
        <v>1019234.15</v>
      </c>
      <c r="F214">
        <v>313008.96999999997</v>
      </c>
      <c r="G214">
        <v>787068.81</v>
      </c>
      <c r="H214">
        <v>104812.02</v>
      </c>
      <c r="I214">
        <v>1980172.33</v>
      </c>
      <c r="J214">
        <v>1401241.46</v>
      </c>
      <c r="K214">
        <v>0</v>
      </c>
      <c r="L214">
        <v>0</v>
      </c>
    </row>
    <row r="215" spans="1:12" x14ac:dyDescent="0.2">
      <c r="A215" t="s">
        <v>585</v>
      </c>
      <c r="B215">
        <v>745</v>
      </c>
      <c r="C215">
        <v>1</v>
      </c>
      <c r="D215">
        <v>0</v>
      </c>
      <c r="E215">
        <v>1550174.26</v>
      </c>
      <c r="F215">
        <v>0</v>
      </c>
      <c r="G215">
        <v>1346579.84</v>
      </c>
      <c r="H215">
        <v>142620.69</v>
      </c>
      <c r="I215">
        <v>3104604.77</v>
      </c>
      <c r="J215">
        <v>320295.42</v>
      </c>
      <c r="K215">
        <v>0</v>
      </c>
      <c r="L215">
        <v>0</v>
      </c>
    </row>
    <row r="216" spans="1:12" x14ac:dyDescent="0.2">
      <c r="A216" t="s">
        <v>585</v>
      </c>
      <c r="B216">
        <v>748</v>
      </c>
      <c r="C216">
        <v>1</v>
      </c>
      <c r="D216">
        <v>1847896.77</v>
      </c>
      <c r="E216">
        <v>3054490.17</v>
      </c>
      <c r="F216">
        <v>0</v>
      </c>
      <c r="G216">
        <v>1273354.71</v>
      </c>
      <c r="H216">
        <v>157934.29</v>
      </c>
      <c r="I216">
        <v>7144741.3499999996</v>
      </c>
      <c r="J216">
        <v>0</v>
      </c>
      <c r="K216">
        <v>0</v>
      </c>
      <c r="L216">
        <v>0</v>
      </c>
    </row>
    <row r="217" spans="1:12" x14ac:dyDescent="0.2">
      <c r="A217" t="s">
        <v>585</v>
      </c>
      <c r="B217">
        <v>750</v>
      </c>
      <c r="C217">
        <v>1</v>
      </c>
      <c r="D217">
        <v>0</v>
      </c>
      <c r="E217">
        <v>2276855.84</v>
      </c>
      <c r="F217">
        <v>407625.3</v>
      </c>
      <c r="G217">
        <v>1562973.14</v>
      </c>
      <c r="H217">
        <v>145820.96</v>
      </c>
      <c r="I217">
        <v>1768881.64</v>
      </c>
      <c r="J217">
        <v>619861.55000000005</v>
      </c>
      <c r="K217">
        <v>0</v>
      </c>
      <c r="L217">
        <v>346404.49</v>
      </c>
    </row>
    <row r="218" spans="1:12" x14ac:dyDescent="0.2">
      <c r="A218" t="s">
        <v>585</v>
      </c>
      <c r="B218">
        <v>756</v>
      </c>
      <c r="C218">
        <v>1</v>
      </c>
      <c r="D218">
        <v>386128.85</v>
      </c>
      <c r="E218">
        <v>681291.06</v>
      </c>
      <c r="F218">
        <v>0</v>
      </c>
      <c r="G218">
        <v>580492.87</v>
      </c>
      <c r="H218">
        <v>46663.11</v>
      </c>
      <c r="I218">
        <v>2253675.92</v>
      </c>
      <c r="J218">
        <v>75109.59</v>
      </c>
      <c r="K218">
        <v>0</v>
      </c>
      <c r="L218">
        <v>0</v>
      </c>
    </row>
    <row r="219" spans="1:12" x14ac:dyDescent="0.2">
      <c r="A219" t="s">
        <v>585</v>
      </c>
      <c r="B219">
        <v>761</v>
      </c>
      <c r="C219">
        <v>1</v>
      </c>
      <c r="D219">
        <v>2917893.3</v>
      </c>
      <c r="E219">
        <v>4249631.4800000004</v>
      </c>
      <c r="F219">
        <v>0</v>
      </c>
      <c r="G219">
        <v>2376652.44</v>
      </c>
      <c r="H219">
        <v>266552.23</v>
      </c>
      <c r="I219">
        <v>9519021.5</v>
      </c>
      <c r="J219">
        <v>0</v>
      </c>
      <c r="K219">
        <v>0</v>
      </c>
      <c r="L219">
        <v>0</v>
      </c>
    </row>
    <row r="220" spans="1:12" x14ac:dyDescent="0.2">
      <c r="A220" t="s">
        <v>585</v>
      </c>
      <c r="B220">
        <v>763</v>
      </c>
      <c r="C220">
        <v>1</v>
      </c>
      <c r="D220">
        <v>0</v>
      </c>
      <c r="E220">
        <v>798559.17</v>
      </c>
      <c r="F220">
        <v>0</v>
      </c>
      <c r="G220">
        <v>209336.56</v>
      </c>
      <c r="H220">
        <v>32584.28</v>
      </c>
      <c r="I220">
        <v>932524.32</v>
      </c>
      <c r="J220">
        <v>60883.72</v>
      </c>
      <c r="K220">
        <v>0</v>
      </c>
      <c r="L220">
        <v>0</v>
      </c>
    </row>
    <row r="221" spans="1:12" x14ac:dyDescent="0.2">
      <c r="A221" t="s">
        <v>585</v>
      </c>
      <c r="B221">
        <v>768</v>
      </c>
      <c r="C221">
        <v>1</v>
      </c>
      <c r="D221">
        <v>121568.49</v>
      </c>
      <c r="E221">
        <v>184787.59</v>
      </c>
      <c r="F221">
        <v>0</v>
      </c>
      <c r="G221">
        <v>198078.85</v>
      </c>
      <c r="H221">
        <v>18826.740000000002</v>
      </c>
      <c r="I221">
        <v>816343.28</v>
      </c>
      <c r="J221">
        <v>0</v>
      </c>
      <c r="K221">
        <v>0</v>
      </c>
      <c r="L221">
        <v>0</v>
      </c>
    </row>
    <row r="222" spans="1:12" x14ac:dyDescent="0.2">
      <c r="A222" t="s">
        <v>585</v>
      </c>
      <c r="B222">
        <v>771</v>
      </c>
      <c r="C222">
        <v>1</v>
      </c>
      <c r="D222">
        <v>699277.54</v>
      </c>
      <c r="E222">
        <v>54122.8</v>
      </c>
      <c r="F222">
        <v>0</v>
      </c>
      <c r="G222">
        <v>111589.94</v>
      </c>
      <c r="H222">
        <v>23888.22</v>
      </c>
      <c r="I222">
        <v>0</v>
      </c>
      <c r="J222">
        <v>0</v>
      </c>
      <c r="K222">
        <v>0</v>
      </c>
      <c r="L222">
        <v>0</v>
      </c>
    </row>
    <row r="223" spans="1:12" x14ac:dyDescent="0.2">
      <c r="A223" t="s">
        <v>585</v>
      </c>
      <c r="B223">
        <v>775</v>
      </c>
      <c r="C223">
        <v>1</v>
      </c>
      <c r="D223">
        <v>0</v>
      </c>
      <c r="E223">
        <v>447237.33</v>
      </c>
      <c r="F223">
        <v>0</v>
      </c>
      <c r="G223">
        <v>385458</v>
      </c>
      <c r="H223">
        <v>43938.15</v>
      </c>
      <c r="I223">
        <v>1810012.67</v>
      </c>
      <c r="J223">
        <v>184105.4</v>
      </c>
      <c r="K223">
        <v>0</v>
      </c>
      <c r="L223">
        <v>0</v>
      </c>
    </row>
    <row r="224" spans="1:12" x14ac:dyDescent="0.2">
      <c r="A224" t="s">
        <v>585</v>
      </c>
      <c r="B224">
        <v>777</v>
      </c>
      <c r="C224">
        <v>1</v>
      </c>
      <c r="D224">
        <v>454044.53</v>
      </c>
      <c r="E224">
        <v>455245.19</v>
      </c>
      <c r="F224">
        <v>0</v>
      </c>
      <c r="G224">
        <v>625237.21</v>
      </c>
      <c r="H224">
        <v>114559.81</v>
      </c>
      <c r="I224">
        <v>2180862.87</v>
      </c>
      <c r="J224">
        <v>217048.21</v>
      </c>
      <c r="K224">
        <v>0</v>
      </c>
      <c r="L224">
        <v>0</v>
      </c>
    </row>
    <row r="225" spans="1:12" x14ac:dyDescent="0.2">
      <c r="A225" t="s">
        <v>585</v>
      </c>
      <c r="B225">
        <v>786</v>
      </c>
      <c r="C225">
        <v>1</v>
      </c>
      <c r="D225">
        <v>147403.46</v>
      </c>
      <c r="E225">
        <v>247875.98</v>
      </c>
      <c r="F225">
        <v>0</v>
      </c>
      <c r="G225">
        <v>135562.09</v>
      </c>
      <c r="H225">
        <v>47217.4</v>
      </c>
      <c r="I225">
        <v>487000.67</v>
      </c>
      <c r="J225">
        <v>39837.25</v>
      </c>
      <c r="K225">
        <v>0</v>
      </c>
      <c r="L225">
        <v>0</v>
      </c>
    </row>
    <row r="226" spans="1:12" x14ac:dyDescent="0.2">
      <c r="A226" t="s">
        <v>585</v>
      </c>
      <c r="B226">
        <v>787</v>
      </c>
      <c r="C226">
        <v>1</v>
      </c>
      <c r="D226">
        <v>0</v>
      </c>
      <c r="E226">
        <v>357247.78</v>
      </c>
      <c r="F226">
        <v>0</v>
      </c>
      <c r="G226">
        <v>143923.48000000001</v>
      </c>
      <c r="H226">
        <v>25518.66</v>
      </c>
      <c r="I226">
        <v>709062</v>
      </c>
      <c r="J226">
        <v>696639</v>
      </c>
      <c r="K226">
        <v>0</v>
      </c>
      <c r="L226">
        <v>0</v>
      </c>
    </row>
    <row r="227" spans="1:12" x14ac:dyDescent="0.2">
      <c r="A227" t="s">
        <v>585</v>
      </c>
      <c r="B227">
        <v>801</v>
      </c>
      <c r="C227">
        <v>1</v>
      </c>
      <c r="D227">
        <v>68652.259999999995</v>
      </c>
      <c r="E227">
        <v>50393.08</v>
      </c>
      <c r="F227">
        <v>0</v>
      </c>
      <c r="G227">
        <v>73924.070000000007</v>
      </c>
      <c r="H227">
        <v>11232.22</v>
      </c>
      <c r="I227">
        <v>0</v>
      </c>
      <c r="J227">
        <v>0</v>
      </c>
      <c r="K227">
        <v>0</v>
      </c>
      <c r="L227">
        <v>0</v>
      </c>
    </row>
    <row r="228" spans="1:12" x14ac:dyDescent="0.2">
      <c r="A228" t="s">
        <v>585</v>
      </c>
      <c r="B228">
        <v>803</v>
      </c>
      <c r="C228">
        <v>1</v>
      </c>
      <c r="D228">
        <v>415688.29</v>
      </c>
      <c r="E228">
        <v>172865.99</v>
      </c>
      <c r="F228">
        <v>0</v>
      </c>
      <c r="G228">
        <v>152143.99</v>
      </c>
      <c r="H228">
        <v>36075.550000000003</v>
      </c>
      <c r="I228">
        <v>100970.81</v>
      </c>
      <c r="J228">
        <v>871315.6</v>
      </c>
      <c r="K228">
        <v>0</v>
      </c>
      <c r="L228">
        <v>0</v>
      </c>
    </row>
    <row r="229" spans="1:12" x14ac:dyDescent="0.2">
      <c r="A229" t="s">
        <v>585</v>
      </c>
      <c r="B229">
        <v>811</v>
      </c>
      <c r="C229">
        <v>1</v>
      </c>
      <c r="D229">
        <v>512399.83</v>
      </c>
      <c r="E229">
        <v>631587.22</v>
      </c>
      <c r="F229">
        <v>0</v>
      </c>
      <c r="G229">
        <v>446961.8</v>
      </c>
      <c r="H229">
        <v>71188.649999999994</v>
      </c>
      <c r="I229">
        <v>974280.58</v>
      </c>
      <c r="J229">
        <v>405412.74</v>
      </c>
      <c r="K229">
        <v>0</v>
      </c>
      <c r="L229">
        <v>0</v>
      </c>
    </row>
    <row r="230" spans="1:12" x14ac:dyDescent="0.2">
      <c r="A230" t="s">
        <v>585</v>
      </c>
      <c r="B230">
        <v>813</v>
      </c>
      <c r="C230">
        <v>1</v>
      </c>
      <c r="D230">
        <v>1395931.72</v>
      </c>
      <c r="E230">
        <v>1134493.93</v>
      </c>
      <c r="F230">
        <v>0</v>
      </c>
      <c r="G230">
        <v>784488.9</v>
      </c>
      <c r="H230">
        <v>118090.63</v>
      </c>
      <c r="I230">
        <v>762214.74</v>
      </c>
      <c r="J230">
        <v>1200821.57</v>
      </c>
      <c r="K230">
        <v>0</v>
      </c>
      <c r="L230">
        <v>0</v>
      </c>
    </row>
    <row r="231" spans="1:12" x14ac:dyDescent="0.2">
      <c r="A231" t="s">
        <v>585</v>
      </c>
      <c r="B231">
        <v>815</v>
      </c>
      <c r="C231">
        <v>2</v>
      </c>
      <c r="D231">
        <v>174991.54</v>
      </c>
      <c r="E231">
        <v>980.64</v>
      </c>
      <c r="F231">
        <v>0</v>
      </c>
      <c r="G231">
        <v>479.22</v>
      </c>
      <c r="H231">
        <v>0</v>
      </c>
      <c r="I231">
        <v>0</v>
      </c>
      <c r="J231">
        <v>0</v>
      </c>
      <c r="K231">
        <v>0</v>
      </c>
      <c r="L231">
        <v>0</v>
      </c>
    </row>
    <row r="232" spans="1:12" x14ac:dyDescent="0.2">
      <c r="A232" t="s">
        <v>585</v>
      </c>
      <c r="B232">
        <v>818</v>
      </c>
      <c r="C232">
        <v>1</v>
      </c>
      <c r="D232">
        <v>0</v>
      </c>
      <c r="E232">
        <v>206025.39</v>
      </c>
      <c r="F232">
        <v>0</v>
      </c>
      <c r="G232">
        <v>60351.06</v>
      </c>
      <c r="H232">
        <v>13458.48</v>
      </c>
      <c r="I232">
        <v>301283.15999999997</v>
      </c>
      <c r="J232">
        <v>93529.56</v>
      </c>
      <c r="K232">
        <v>0</v>
      </c>
      <c r="L232">
        <v>0</v>
      </c>
    </row>
    <row r="233" spans="1:12" x14ac:dyDescent="0.2">
      <c r="A233" t="s">
        <v>585</v>
      </c>
      <c r="B233">
        <v>820</v>
      </c>
      <c r="C233">
        <v>1</v>
      </c>
      <c r="D233">
        <v>49034.54</v>
      </c>
      <c r="E233">
        <v>296126.40000000002</v>
      </c>
      <c r="F233">
        <v>0</v>
      </c>
      <c r="G233">
        <v>239242.25</v>
      </c>
      <c r="H233">
        <v>24642</v>
      </c>
      <c r="I233">
        <v>852779.81</v>
      </c>
      <c r="J233">
        <v>45280.83</v>
      </c>
      <c r="K233">
        <v>0</v>
      </c>
      <c r="L233">
        <v>0</v>
      </c>
    </row>
    <row r="234" spans="1:12" x14ac:dyDescent="0.2">
      <c r="A234" t="s">
        <v>585</v>
      </c>
      <c r="B234">
        <v>821</v>
      </c>
      <c r="C234">
        <v>1</v>
      </c>
      <c r="D234">
        <v>0</v>
      </c>
      <c r="E234">
        <v>479780.36</v>
      </c>
      <c r="F234">
        <v>0</v>
      </c>
      <c r="G234">
        <v>158383.49</v>
      </c>
      <c r="H234">
        <v>32059.5</v>
      </c>
      <c r="I234">
        <v>1055810.6000000001</v>
      </c>
      <c r="J234">
        <v>70695.13</v>
      </c>
      <c r="K234">
        <v>0</v>
      </c>
      <c r="L234">
        <v>0</v>
      </c>
    </row>
    <row r="235" spans="1:12" x14ac:dyDescent="0.2">
      <c r="A235" t="s">
        <v>585</v>
      </c>
      <c r="B235">
        <v>829</v>
      </c>
      <c r="C235">
        <v>1</v>
      </c>
      <c r="D235">
        <v>0</v>
      </c>
      <c r="E235">
        <v>1398957.12</v>
      </c>
      <c r="F235">
        <v>0</v>
      </c>
      <c r="G235">
        <v>1093807.8700000001</v>
      </c>
      <c r="H235">
        <v>146402.97</v>
      </c>
      <c r="I235">
        <v>2518105.8199999998</v>
      </c>
      <c r="J235">
        <v>205701.13</v>
      </c>
      <c r="K235">
        <v>0</v>
      </c>
      <c r="L235">
        <v>0</v>
      </c>
    </row>
    <row r="236" spans="1:12" x14ac:dyDescent="0.2">
      <c r="A236" t="s">
        <v>585</v>
      </c>
      <c r="B236">
        <v>831</v>
      </c>
      <c r="C236">
        <v>1</v>
      </c>
      <c r="D236">
        <v>6130111.6500000004</v>
      </c>
      <c r="E236">
        <v>5140817.58</v>
      </c>
      <c r="F236">
        <v>0</v>
      </c>
      <c r="G236">
        <v>10671723.33</v>
      </c>
      <c r="H236">
        <v>1495432.04</v>
      </c>
      <c r="I236">
        <v>8245362.54</v>
      </c>
      <c r="J236">
        <v>2137389.69</v>
      </c>
      <c r="K236">
        <v>0</v>
      </c>
      <c r="L236">
        <v>541367.48</v>
      </c>
    </row>
    <row r="237" spans="1:12" x14ac:dyDescent="0.2">
      <c r="A237" t="s">
        <v>585</v>
      </c>
      <c r="B237">
        <v>832</v>
      </c>
      <c r="C237">
        <v>1</v>
      </c>
      <c r="D237">
        <v>4436695.8</v>
      </c>
      <c r="E237">
        <v>2844894.58</v>
      </c>
      <c r="F237">
        <v>976108.6</v>
      </c>
      <c r="G237">
        <v>2079937.37</v>
      </c>
      <c r="H237">
        <v>185487.42</v>
      </c>
      <c r="I237">
        <v>4564299.62</v>
      </c>
      <c r="J237">
        <v>1129719.33</v>
      </c>
      <c r="K237">
        <v>0</v>
      </c>
      <c r="L237">
        <v>0</v>
      </c>
    </row>
    <row r="238" spans="1:12" x14ac:dyDescent="0.2">
      <c r="A238" t="s">
        <v>585</v>
      </c>
      <c r="B238">
        <v>833</v>
      </c>
      <c r="C238">
        <v>1</v>
      </c>
      <c r="D238">
        <v>41701802.979999997</v>
      </c>
      <c r="E238">
        <v>15794230.18</v>
      </c>
      <c r="F238">
        <v>5000000</v>
      </c>
      <c r="G238">
        <v>24787248.789999999</v>
      </c>
      <c r="H238">
        <v>2523522.0699999998</v>
      </c>
      <c r="I238">
        <v>24655018.620000001</v>
      </c>
      <c r="J238">
        <v>12120020.83</v>
      </c>
      <c r="K238">
        <v>0</v>
      </c>
      <c r="L238">
        <v>0</v>
      </c>
    </row>
    <row r="239" spans="1:12" x14ac:dyDescent="0.2">
      <c r="A239" t="s">
        <v>585</v>
      </c>
      <c r="B239">
        <v>834</v>
      </c>
      <c r="C239">
        <v>1</v>
      </c>
      <c r="D239">
        <v>16418685.529999999</v>
      </c>
      <c r="E239">
        <v>6948776.7999999998</v>
      </c>
      <c r="F239">
        <v>6319386.4100000001</v>
      </c>
      <c r="G239">
        <v>14430802.550000001</v>
      </c>
      <c r="H239">
        <v>1264755.01</v>
      </c>
      <c r="I239">
        <v>16867417.789999999</v>
      </c>
      <c r="J239">
        <v>248361.64</v>
      </c>
      <c r="K239">
        <v>0</v>
      </c>
      <c r="L239">
        <v>0</v>
      </c>
    </row>
    <row r="240" spans="1:12" x14ac:dyDescent="0.2">
      <c r="A240" t="s">
        <v>585</v>
      </c>
      <c r="B240">
        <v>836</v>
      </c>
      <c r="C240">
        <v>1</v>
      </c>
      <c r="D240">
        <v>334214.77</v>
      </c>
      <c r="E240">
        <v>75826.86</v>
      </c>
      <c r="F240">
        <v>0</v>
      </c>
      <c r="G240">
        <v>139600.28</v>
      </c>
      <c r="H240">
        <v>21067.67</v>
      </c>
      <c r="I240">
        <v>0</v>
      </c>
      <c r="J240">
        <v>12903.11</v>
      </c>
      <c r="K240">
        <v>0</v>
      </c>
      <c r="L240">
        <v>0</v>
      </c>
    </row>
    <row r="241" spans="1:12" x14ac:dyDescent="0.2">
      <c r="A241" t="s">
        <v>585</v>
      </c>
      <c r="B241">
        <v>837</v>
      </c>
      <c r="C241">
        <v>1</v>
      </c>
      <c r="D241">
        <v>367537.11</v>
      </c>
      <c r="E241">
        <v>341901.51</v>
      </c>
      <c r="F241">
        <v>0</v>
      </c>
      <c r="G241">
        <v>526912.1</v>
      </c>
      <c r="H241">
        <v>43904.69</v>
      </c>
      <c r="I241">
        <v>0</v>
      </c>
      <c r="J241">
        <v>563823.84</v>
      </c>
      <c r="K241">
        <v>0</v>
      </c>
      <c r="L241">
        <v>0</v>
      </c>
    </row>
    <row r="242" spans="1:12" x14ac:dyDescent="0.2">
      <c r="A242" t="s">
        <v>585</v>
      </c>
      <c r="B242">
        <v>840</v>
      </c>
      <c r="C242">
        <v>1</v>
      </c>
      <c r="D242">
        <v>330149.96999999997</v>
      </c>
      <c r="E242">
        <v>466912.84</v>
      </c>
      <c r="F242">
        <v>0</v>
      </c>
      <c r="G242">
        <v>791688.51</v>
      </c>
      <c r="H242">
        <v>98239.53</v>
      </c>
      <c r="I242">
        <v>1152817.67</v>
      </c>
      <c r="J242">
        <v>244958.07999999999</v>
      </c>
      <c r="K242">
        <v>0</v>
      </c>
      <c r="L242">
        <v>0</v>
      </c>
    </row>
    <row r="243" spans="1:12" x14ac:dyDescent="0.2">
      <c r="A243" t="s">
        <v>585</v>
      </c>
      <c r="B243">
        <v>846</v>
      </c>
      <c r="C243">
        <v>1</v>
      </c>
      <c r="D243">
        <v>385771.41</v>
      </c>
      <c r="E243">
        <v>392376.49</v>
      </c>
      <c r="F243">
        <v>0</v>
      </c>
      <c r="G243">
        <v>167435.82</v>
      </c>
      <c r="H243">
        <v>76530.06</v>
      </c>
      <c r="I243">
        <v>0</v>
      </c>
      <c r="J243">
        <v>776221.06</v>
      </c>
      <c r="K243">
        <v>0</v>
      </c>
      <c r="L243">
        <v>0</v>
      </c>
    </row>
    <row r="244" spans="1:12" x14ac:dyDescent="0.2">
      <c r="A244" t="s">
        <v>585</v>
      </c>
      <c r="B244">
        <v>850</v>
      </c>
      <c r="C244">
        <v>1</v>
      </c>
      <c r="D244">
        <v>59892.82</v>
      </c>
      <c r="E244">
        <v>152673.14000000001</v>
      </c>
      <c r="F244">
        <v>0</v>
      </c>
      <c r="G244">
        <v>167471.43</v>
      </c>
      <c r="H244">
        <v>19983.259999999998</v>
      </c>
      <c r="I244">
        <v>1152902.17</v>
      </c>
      <c r="J244">
        <v>0</v>
      </c>
      <c r="K244">
        <v>0</v>
      </c>
      <c r="L244">
        <v>0</v>
      </c>
    </row>
    <row r="245" spans="1:12" x14ac:dyDescent="0.2">
      <c r="A245" t="s">
        <v>585</v>
      </c>
      <c r="B245">
        <v>852</v>
      </c>
      <c r="C245">
        <v>1</v>
      </c>
      <c r="D245">
        <v>195291.63</v>
      </c>
      <c r="E245">
        <v>44487.45</v>
      </c>
      <c r="F245">
        <v>0</v>
      </c>
      <c r="G245">
        <v>108618.95</v>
      </c>
      <c r="H245">
        <v>26470.57</v>
      </c>
      <c r="I245">
        <v>0</v>
      </c>
      <c r="J245">
        <v>220125.56</v>
      </c>
      <c r="K245">
        <v>0</v>
      </c>
      <c r="L245">
        <v>0</v>
      </c>
    </row>
    <row r="246" spans="1:12" x14ac:dyDescent="0.2">
      <c r="A246" t="s">
        <v>585</v>
      </c>
      <c r="B246">
        <v>857</v>
      </c>
      <c r="C246">
        <v>1</v>
      </c>
      <c r="D246">
        <v>32411.68</v>
      </c>
      <c r="E246">
        <v>522490.36</v>
      </c>
      <c r="F246">
        <v>0</v>
      </c>
      <c r="G246">
        <v>315657.84999999998</v>
      </c>
      <c r="H246">
        <v>81407.100000000006</v>
      </c>
      <c r="I246">
        <v>0</v>
      </c>
      <c r="J246">
        <v>425301.31</v>
      </c>
      <c r="K246">
        <v>0</v>
      </c>
      <c r="L246">
        <v>0</v>
      </c>
    </row>
    <row r="247" spans="1:12" x14ac:dyDescent="0.2">
      <c r="A247" t="s">
        <v>585</v>
      </c>
      <c r="B247">
        <v>858</v>
      </c>
      <c r="C247">
        <v>1</v>
      </c>
      <c r="D247">
        <v>0</v>
      </c>
      <c r="E247">
        <v>814791.33</v>
      </c>
      <c r="F247">
        <v>0</v>
      </c>
      <c r="G247">
        <v>203215.01</v>
      </c>
      <c r="H247">
        <v>70361.09</v>
      </c>
      <c r="I247">
        <v>825019.58</v>
      </c>
      <c r="J247">
        <v>979369.95</v>
      </c>
      <c r="K247">
        <v>0</v>
      </c>
      <c r="L247">
        <v>0</v>
      </c>
    </row>
    <row r="248" spans="1:12" x14ac:dyDescent="0.2">
      <c r="A248" t="s">
        <v>585</v>
      </c>
      <c r="B248">
        <v>861</v>
      </c>
      <c r="C248">
        <v>1</v>
      </c>
      <c r="D248">
        <v>3105649.07</v>
      </c>
      <c r="E248">
        <v>2165848.42</v>
      </c>
      <c r="F248">
        <v>1000000</v>
      </c>
      <c r="G248">
        <v>1606841.39</v>
      </c>
      <c r="H248">
        <v>463837.4</v>
      </c>
      <c r="I248">
        <v>0</v>
      </c>
      <c r="J248">
        <v>3236015.32</v>
      </c>
      <c r="K248">
        <v>0</v>
      </c>
      <c r="L248">
        <v>659570.56999999995</v>
      </c>
    </row>
    <row r="249" spans="1:12" x14ac:dyDescent="0.2">
      <c r="A249" t="s">
        <v>585</v>
      </c>
      <c r="B249">
        <v>876</v>
      </c>
      <c r="C249">
        <v>1</v>
      </c>
      <c r="D249">
        <v>179348.31</v>
      </c>
      <c r="E249">
        <v>1948397.08</v>
      </c>
      <c r="F249">
        <v>0</v>
      </c>
      <c r="G249">
        <v>1468252.19</v>
      </c>
      <c r="H249">
        <v>192427.61</v>
      </c>
      <c r="I249">
        <v>2085821.35</v>
      </c>
      <c r="J249">
        <v>0</v>
      </c>
      <c r="K249">
        <v>0</v>
      </c>
      <c r="L249">
        <v>0</v>
      </c>
    </row>
    <row r="250" spans="1:12" x14ac:dyDescent="0.2">
      <c r="A250" t="s">
        <v>585</v>
      </c>
      <c r="B250">
        <v>877</v>
      </c>
      <c r="C250">
        <v>1</v>
      </c>
      <c r="D250">
        <v>4230874.6900000004</v>
      </c>
      <c r="E250">
        <v>4758590.95</v>
      </c>
      <c r="F250">
        <v>0</v>
      </c>
      <c r="G250">
        <v>3671203.76</v>
      </c>
      <c r="H250">
        <v>537347.75</v>
      </c>
      <c r="I250">
        <v>8891891.2300000004</v>
      </c>
      <c r="J250">
        <v>10782.92</v>
      </c>
      <c r="K250">
        <v>0</v>
      </c>
      <c r="L250">
        <v>0</v>
      </c>
    </row>
    <row r="251" spans="1:12" x14ac:dyDescent="0.2">
      <c r="A251" t="s">
        <v>585</v>
      </c>
      <c r="B251">
        <v>879</v>
      </c>
      <c r="C251">
        <v>1</v>
      </c>
      <c r="D251">
        <v>1679833.8</v>
      </c>
      <c r="E251">
        <v>2216251.67</v>
      </c>
      <c r="F251">
        <v>0</v>
      </c>
      <c r="G251">
        <v>1518167.87</v>
      </c>
      <c r="H251">
        <v>211011.02</v>
      </c>
      <c r="I251">
        <v>4957768.03</v>
      </c>
      <c r="J251">
        <v>233364</v>
      </c>
      <c r="K251">
        <v>0</v>
      </c>
      <c r="L251">
        <v>0</v>
      </c>
    </row>
    <row r="252" spans="1:12" x14ac:dyDescent="0.2">
      <c r="A252" t="s">
        <v>585</v>
      </c>
      <c r="B252">
        <v>881</v>
      </c>
      <c r="C252">
        <v>1</v>
      </c>
      <c r="D252">
        <v>663883.59</v>
      </c>
      <c r="E252">
        <v>699284.86</v>
      </c>
      <c r="F252">
        <v>0</v>
      </c>
      <c r="G252">
        <v>576501.68999999994</v>
      </c>
      <c r="H252">
        <v>75288.42</v>
      </c>
      <c r="I252">
        <v>608310.01</v>
      </c>
      <c r="J252">
        <v>1234733.79</v>
      </c>
      <c r="K252">
        <v>0</v>
      </c>
      <c r="L252">
        <v>0.01</v>
      </c>
    </row>
    <row r="253" spans="1:12" x14ac:dyDescent="0.2">
      <c r="A253" t="s">
        <v>585</v>
      </c>
      <c r="B253">
        <v>882</v>
      </c>
      <c r="C253">
        <v>1</v>
      </c>
      <c r="D253">
        <v>3322868.3</v>
      </c>
      <c r="E253">
        <v>3860028.19</v>
      </c>
      <c r="F253">
        <v>0</v>
      </c>
      <c r="G253">
        <v>3637375.41</v>
      </c>
      <c r="H253">
        <v>413990.61</v>
      </c>
      <c r="I253">
        <v>2348429.84</v>
      </c>
      <c r="J253">
        <v>969536.76</v>
      </c>
      <c r="K253">
        <v>0</v>
      </c>
      <c r="L253">
        <v>0</v>
      </c>
    </row>
    <row r="254" spans="1:12" x14ac:dyDescent="0.2">
      <c r="A254" t="s">
        <v>585</v>
      </c>
      <c r="B254">
        <v>883</v>
      </c>
      <c r="C254">
        <v>1</v>
      </c>
      <c r="D254">
        <v>1609282.84</v>
      </c>
      <c r="E254">
        <v>1478657.51</v>
      </c>
      <c r="F254">
        <v>0</v>
      </c>
      <c r="G254">
        <v>508053.95</v>
      </c>
      <c r="H254">
        <v>124353.97</v>
      </c>
      <c r="I254">
        <v>4202574.5599999996</v>
      </c>
      <c r="J254">
        <v>731362.32</v>
      </c>
      <c r="K254">
        <v>0</v>
      </c>
      <c r="L254">
        <v>0</v>
      </c>
    </row>
    <row r="255" spans="1:12" x14ac:dyDescent="0.2">
      <c r="A255" t="s">
        <v>585</v>
      </c>
      <c r="B255">
        <v>885</v>
      </c>
      <c r="C255">
        <v>1</v>
      </c>
      <c r="D255">
        <v>0</v>
      </c>
      <c r="E255">
        <v>5322126.38</v>
      </c>
      <c r="F255">
        <v>0</v>
      </c>
      <c r="G255">
        <v>2013374.37</v>
      </c>
      <c r="H255">
        <v>216233.46</v>
      </c>
      <c r="I255">
        <v>11306782.6</v>
      </c>
      <c r="J255">
        <v>0</v>
      </c>
      <c r="K255">
        <v>0</v>
      </c>
      <c r="L255">
        <v>0</v>
      </c>
    </row>
    <row r="256" spans="1:12" x14ac:dyDescent="0.2">
      <c r="A256" t="s">
        <v>585</v>
      </c>
      <c r="B256">
        <v>891</v>
      </c>
      <c r="C256">
        <v>1</v>
      </c>
      <c r="D256">
        <v>351590.81</v>
      </c>
      <c r="E256">
        <v>327892.84000000003</v>
      </c>
      <c r="F256">
        <v>0</v>
      </c>
      <c r="G256">
        <v>333370.75</v>
      </c>
      <c r="H256">
        <v>50686.32</v>
      </c>
      <c r="I256">
        <v>1270080.21</v>
      </c>
      <c r="J256">
        <v>660253.1</v>
      </c>
      <c r="K256">
        <v>0</v>
      </c>
      <c r="L256">
        <v>0</v>
      </c>
    </row>
    <row r="257" spans="1:12" x14ac:dyDescent="0.2">
      <c r="A257" t="s">
        <v>585</v>
      </c>
      <c r="B257">
        <v>911</v>
      </c>
      <c r="C257">
        <v>1</v>
      </c>
      <c r="D257">
        <v>3812878.62</v>
      </c>
      <c r="E257">
        <v>4271509.8099999996</v>
      </c>
      <c r="F257">
        <v>0</v>
      </c>
      <c r="G257">
        <v>2603069.2200000002</v>
      </c>
      <c r="H257">
        <v>424717.19</v>
      </c>
      <c r="I257">
        <v>4551736.9800000004</v>
      </c>
      <c r="J257">
        <v>1411661.05</v>
      </c>
      <c r="K257">
        <v>0</v>
      </c>
      <c r="L257">
        <v>0</v>
      </c>
    </row>
    <row r="258" spans="1:12" x14ac:dyDescent="0.2">
      <c r="A258" t="s">
        <v>585</v>
      </c>
      <c r="B258">
        <v>912</v>
      </c>
      <c r="C258">
        <v>1</v>
      </c>
      <c r="D258">
        <v>525042.96</v>
      </c>
      <c r="E258">
        <v>1287787.93</v>
      </c>
      <c r="F258">
        <v>0</v>
      </c>
      <c r="G258">
        <v>882551.42</v>
      </c>
      <c r="H258">
        <v>148571.74</v>
      </c>
      <c r="I258">
        <v>103526.06</v>
      </c>
      <c r="J258">
        <v>1644550.02</v>
      </c>
      <c r="K258">
        <v>0</v>
      </c>
      <c r="L258">
        <v>235184.51</v>
      </c>
    </row>
    <row r="259" spans="1:12" x14ac:dyDescent="0.2">
      <c r="A259" t="s">
        <v>585</v>
      </c>
      <c r="B259">
        <v>914</v>
      </c>
      <c r="C259">
        <v>1</v>
      </c>
      <c r="D259">
        <v>422633.81</v>
      </c>
      <c r="E259">
        <v>160851.07999999999</v>
      </c>
      <c r="F259">
        <v>0</v>
      </c>
      <c r="G259">
        <v>196537.03</v>
      </c>
      <c r="H259">
        <v>20576.66</v>
      </c>
      <c r="I259">
        <v>0</v>
      </c>
      <c r="J259">
        <v>222820.9</v>
      </c>
      <c r="K259">
        <v>0</v>
      </c>
      <c r="L259">
        <v>0</v>
      </c>
    </row>
    <row r="260" spans="1:12" x14ac:dyDescent="0.2">
      <c r="A260" t="s">
        <v>585</v>
      </c>
      <c r="B260">
        <v>2071</v>
      </c>
      <c r="C260">
        <v>1</v>
      </c>
      <c r="D260">
        <v>48455.839999999997</v>
      </c>
      <c r="E260">
        <v>752016.28</v>
      </c>
      <c r="F260">
        <v>341409.46</v>
      </c>
      <c r="G260">
        <v>589352.31999999995</v>
      </c>
      <c r="H260">
        <v>87563.02</v>
      </c>
      <c r="I260">
        <v>2091331.34</v>
      </c>
      <c r="J260">
        <v>172093.36</v>
      </c>
      <c r="K260">
        <v>0</v>
      </c>
      <c r="L260">
        <v>0.01</v>
      </c>
    </row>
    <row r="261" spans="1:12" x14ac:dyDescent="0.2">
      <c r="A261" t="s">
        <v>585</v>
      </c>
      <c r="B261">
        <v>2125</v>
      </c>
      <c r="C261">
        <v>1</v>
      </c>
      <c r="D261">
        <v>702283.45</v>
      </c>
      <c r="E261">
        <v>706477.31</v>
      </c>
      <c r="F261">
        <v>0</v>
      </c>
      <c r="G261">
        <v>582917.23</v>
      </c>
      <c r="H261">
        <v>123380.9</v>
      </c>
      <c r="I261">
        <v>817361.82</v>
      </c>
      <c r="J261">
        <v>314161.40000000002</v>
      </c>
      <c r="K261">
        <v>0</v>
      </c>
      <c r="L261">
        <v>0</v>
      </c>
    </row>
    <row r="262" spans="1:12" x14ac:dyDescent="0.2">
      <c r="A262" t="s">
        <v>585</v>
      </c>
      <c r="B262">
        <v>2134</v>
      </c>
      <c r="C262">
        <v>1</v>
      </c>
      <c r="D262">
        <v>1010543.87</v>
      </c>
      <c r="E262">
        <v>369556.01</v>
      </c>
      <c r="F262">
        <v>0</v>
      </c>
      <c r="G262">
        <v>508504.18</v>
      </c>
      <c r="H262">
        <v>84755.42</v>
      </c>
      <c r="I262">
        <v>1833908.07</v>
      </c>
      <c r="J262">
        <v>0</v>
      </c>
      <c r="K262">
        <v>0</v>
      </c>
      <c r="L262">
        <v>143384.87</v>
      </c>
    </row>
    <row r="263" spans="1:12" x14ac:dyDescent="0.2">
      <c r="A263" t="s">
        <v>585</v>
      </c>
      <c r="B263">
        <v>2135</v>
      </c>
      <c r="C263">
        <v>1</v>
      </c>
      <c r="D263">
        <v>212059.1</v>
      </c>
      <c r="E263">
        <v>607731.89</v>
      </c>
      <c r="F263">
        <v>0</v>
      </c>
      <c r="G263">
        <v>673043.23</v>
      </c>
      <c r="H263">
        <v>87435.58</v>
      </c>
      <c r="I263">
        <v>3477751.77</v>
      </c>
      <c r="J263">
        <v>13500.45</v>
      </c>
      <c r="K263">
        <v>0</v>
      </c>
      <c r="L263">
        <v>0</v>
      </c>
    </row>
    <row r="264" spans="1:12" x14ac:dyDescent="0.2">
      <c r="A264" t="s">
        <v>585</v>
      </c>
      <c r="B264">
        <v>2137</v>
      </c>
      <c r="C264">
        <v>1</v>
      </c>
      <c r="D264">
        <v>490654.67</v>
      </c>
      <c r="E264">
        <v>462577.5</v>
      </c>
      <c r="F264">
        <v>0</v>
      </c>
      <c r="G264">
        <v>331718.43</v>
      </c>
      <c r="H264">
        <v>65393.52</v>
      </c>
      <c r="I264">
        <v>1054917</v>
      </c>
      <c r="J264">
        <v>472914.01</v>
      </c>
      <c r="K264">
        <v>0</v>
      </c>
      <c r="L264">
        <v>0</v>
      </c>
    </row>
    <row r="265" spans="1:12" x14ac:dyDescent="0.2">
      <c r="A265" t="s">
        <v>585</v>
      </c>
      <c r="B265">
        <v>2142</v>
      </c>
      <c r="C265">
        <v>1</v>
      </c>
      <c r="D265">
        <v>0</v>
      </c>
      <c r="E265">
        <v>1936702.7</v>
      </c>
      <c r="F265">
        <v>0</v>
      </c>
      <c r="G265">
        <v>1455889.16</v>
      </c>
      <c r="H265">
        <v>0</v>
      </c>
      <c r="I265">
        <v>2629540.2599999998</v>
      </c>
      <c r="J265">
        <v>1101379.8899999999</v>
      </c>
      <c r="K265">
        <v>0</v>
      </c>
      <c r="L265">
        <v>0</v>
      </c>
    </row>
    <row r="266" spans="1:12" x14ac:dyDescent="0.2">
      <c r="A266" t="s">
        <v>585</v>
      </c>
      <c r="B266">
        <v>2143</v>
      </c>
      <c r="C266">
        <v>1</v>
      </c>
      <c r="D266">
        <v>910014.75</v>
      </c>
      <c r="E266">
        <v>644374.69999999995</v>
      </c>
      <c r="F266">
        <v>0</v>
      </c>
      <c r="G266">
        <v>613613.94999999995</v>
      </c>
      <c r="H266">
        <v>68219.399999999994</v>
      </c>
      <c r="I266">
        <v>1497516.21</v>
      </c>
      <c r="J266">
        <v>0</v>
      </c>
      <c r="K266">
        <v>0</v>
      </c>
      <c r="L266">
        <v>0</v>
      </c>
    </row>
    <row r="267" spans="1:12" x14ac:dyDescent="0.2">
      <c r="A267" t="s">
        <v>585</v>
      </c>
      <c r="B267">
        <v>2144</v>
      </c>
      <c r="C267">
        <v>1</v>
      </c>
      <c r="D267">
        <v>797035.5</v>
      </c>
      <c r="E267">
        <v>3159823.86</v>
      </c>
      <c r="F267">
        <v>0</v>
      </c>
      <c r="G267">
        <v>2003706.27</v>
      </c>
      <c r="H267">
        <v>334458.59999999998</v>
      </c>
      <c r="I267">
        <v>4737057.6900000004</v>
      </c>
      <c r="J267">
        <v>321392.28999999998</v>
      </c>
      <c r="K267">
        <v>0</v>
      </c>
      <c r="L267">
        <v>0</v>
      </c>
    </row>
    <row r="268" spans="1:12" x14ac:dyDescent="0.2">
      <c r="A268" t="s">
        <v>585</v>
      </c>
      <c r="B268">
        <v>2149</v>
      </c>
      <c r="C268">
        <v>1</v>
      </c>
      <c r="D268">
        <v>355106.8</v>
      </c>
      <c r="E268">
        <v>1183868.83</v>
      </c>
      <c r="F268">
        <v>345740.57</v>
      </c>
      <c r="G268">
        <v>1147888.5</v>
      </c>
      <c r="H268">
        <v>157171.43</v>
      </c>
      <c r="I268">
        <v>668723.54</v>
      </c>
      <c r="J268">
        <v>702194.04</v>
      </c>
      <c r="K268">
        <v>0</v>
      </c>
      <c r="L268">
        <v>0</v>
      </c>
    </row>
    <row r="269" spans="1:12" x14ac:dyDescent="0.2">
      <c r="A269" t="s">
        <v>585</v>
      </c>
      <c r="B269">
        <v>2155</v>
      </c>
      <c r="C269">
        <v>1</v>
      </c>
      <c r="D269">
        <v>510257.51</v>
      </c>
      <c r="E269">
        <v>647788.37</v>
      </c>
      <c r="F269">
        <v>0</v>
      </c>
      <c r="G269">
        <v>489480.66</v>
      </c>
      <c r="H269">
        <v>62337.13</v>
      </c>
      <c r="I269">
        <v>360752.91</v>
      </c>
      <c r="J269">
        <v>338334.09</v>
      </c>
      <c r="K269">
        <v>0</v>
      </c>
      <c r="L269">
        <v>0</v>
      </c>
    </row>
    <row r="270" spans="1:12" x14ac:dyDescent="0.2">
      <c r="A270" t="s">
        <v>585</v>
      </c>
      <c r="B270">
        <v>2159</v>
      </c>
      <c r="C270">
        <v>1</v>
      </c>
      <c r="D270">
        <v>764992.59</v>
      </c>
      <c r="E270">
        <v>361518.9</v>
      </c>
      <c r="F270">
        <v>0</v>
      </c>
      <c r="G270">
        <v>233855.55</v>
      </c>
      <c r="H270">
        <v>56353.23</v>
      </c>
      <c r="I270">
        <v>0</v>
      </c>
      <c r="J270">
        <v>249063.93</v>
      </c>
      <c r="K270">
        <v>0</v>
      </c>
      <c r="L270">
        <v>0</v>
      </c>
    </row>
    <row r="271" spans="1:12" x14ac:dyDescent="0.2">
      <c r="A271" t="s">
        <v>585</v>
      </c>
      <c r="B271">
        <v>2164</v>
      </c>
      <c r="C271">
        <v>1</v>
      </c>
      <c r="D271">
        <v>0</v>
      </c>
      <c r="E271">
        <v>950228.47</v>
      </c>
      <c r="F271">
        <v>0</v>
      </c>
      <c r="G271">
        <v>316916.71999999997</v>
      </c>
      <c r="H271">
        <v>80568.820000000007</v>
      </c>
      <c r="I271">
        <v>1556517.59</v>
      </c>
      <c r="J271">
        <v>1331542.18</v>
      </c>
      <c r="K271">
        <v>0</v>
      </c>
      <c r="L271">
        <v>0</v>
      </c>
    </row>
    <row r="272" spans="1:12" x14ac:dyDescent="0.2">
      <c r="A272" t="s">
        <v>585</v>
      </c>
      <c r="B272">
        <v>2165</v>
      </c>
      <c r="C272">
        <v>1</v>
      </c>
      <c r="D272">
        <v>0</v>
      </c>
      <c r="E272">
        <v>748143.66</v>
      </c>
      <c r="F272">
        <v>0</v>
      </c>
      <c r="G272">
        <v>596791.87</v>
      </c>
      <c r="H272">
        <v>67759.78</v>
      </c>
      <c r="I272">
        <v>298004.17</v>
      </c>
      <c r="J272">
        <v>972111.73</v>
      </c>
      <c r="K272">
        <v>0</v>
      </c>
      <c r="L272">
        <v>0</v>
      </c>
    </row>
    <row r="273" spans="1:12" x14ac:dyDescent="0.2">
      <c r="A273" t="s">
        <v>585</v>
      </c>
      <c r="B273">
        <v>2167</v>
      </c>
      <c r="C273">
        <v>1</v>
      </c>
      <c r="D273">
        <v>0</v>
      </c>
      <c r="E273">
        <v>489672.73</v>
      </c>
      <c r="F273">
        <v>0</v>
      </c>
      <c r="G273">
        <v>306819.02</v>
      </c>
      <c r="H273">
        <v>43261.86</v>
      </c>
      <c r="I273">
        <v>1709159.78</v>
      </c>
      <c r="J273">
        <v>83528.84</v>
      </c>
      <c r="K273">
        <v>0</v>
      </c>
      <c r="L273">
        <v>0</v>
      </c>
    </row>
    <row r="274" spans="1:12" x14ac:dyDescent="0.2">
      <c r="A274" t="s">
        <v>585</v>
      </c>
      <c r="B274">
        <v>2168</v>
      </c>
      <c r="C274">
        <v>1</v>
      </c>
      <c r="D274">
        <v>0</v>
      </c>
      <c r="E274">
        <v>672723.54</v>
      </c>
      <c r="F274">
        <v>0</v>
      </c>
      <c r="G274">
        <v>307468.53999999998</v>
      </c>
      <c r="H274">
        <v>128309.83</v>
      </c>
      <c r="I274">
        <v>685748.94</v>
      </c>
      <c r="J274">
        <v>607661.38</v>
      </c>
      <c r="K274">
        <v>0</v>
      </c>
      <c r="L274">
        <v>0</v>
      </c>
    </row>
    <row r="275" spans="1:12" x14ac:dyDescent="0.2">
      <c r="A275" t="s">
        <v>585</v>
      </c>
      <c r="B275">
        <v>2169</v>
      </c>
      <c r="C275">
        <v>1</v>
      </c>
      <c r="D275">
        <v>395537.24</v>
      </c>
      <c r="E275">
        <v>448382.61</v>
      </c>
      <c r="F275">
        <v>530000</v>
      </c>
      <c r="G275">
        <v>592352.13</v>
      </c>
      <c r="H275">
        <v>72984.28</v>
      </c>
      <c r="I275">
        <v>313240.82</v>
      </c>
      <c r="J275">
        <v>0</v>
      </c>
      <c r="K275">
        <v>0</v>
      </c>
      <c r="L275">
        <v>0</v>
      </c>
    </row>
    <row r="276" spans="1:12" x14ac:dyDescent="0.2">
      <c r="A276" t="s">
        <v>585</v>
      </c>
      <c r="B276">
        <v>2170</v>
      </c>
      <c r="C276">
        <v>1</v>
      </c>
      <c r="D276">
        <v>205041.32</v>
      </c>
      <c r="E276">
        <v>778624.78</v>
      </c>
      <c r="F276">
        <v>0</v>
      </c>
      <c r="G276">
        <v>829188.59</v>
      </c>
      <c r="H276">
        <v>90270.3</v>
      </c>
      <c r="I276">
        <v>0</v>
      </c>
      <c r="J276">
        <v>3950006.6</v>
      </c>
      <c r="K276">
        <v>0</v>
      </c>
      <c r="L276">
        <v>0.01</v>
      </c>
    </row>
    <row r="277" spans="1:12" x14ac:dyDescent="0.2">
      <c r="A277" t="s">
        <v>585</v>
      </c>
      <c r="B277">
        <v>2171</v>
      </c>
      <c r="C277">
        <v>1</v>
      </c>
      <c r="D277">
        <v>631406.22</v>
      </c>
      <c r="E277">
        <v>130352.57</v>
      </c>
      <c r="F277">
        <v>0</v>
      </c>
      <c r="G277">
        <v>249236.7</v>
      </c>
      <c r="H277">
        <v>37554.47</v>
      </c>
      <c r="I277">
        <v>386375.08</v>
      </c>
      <c r="J277">
        <v>46192.32</v>
      </c>
      <c r="K277">
        <v>0</v>
      </c>
      <c r="L277">
        <v>0</v>
      </c>
    </row>
    <row r="278" spans="1:12" x14ac:dyDescent="0.2">
      <c r="A278" t="s">
        <v>585</v>
      </c>
      <c r="B278">
        <v>2172</v>
      </c>
      <c r="C278">
        <v>1</v>
      </c>
      <c r="D278">
        <v>699368.99</v>
      </c>
      <c r="E278">
        <v>515100.74</v>
      </c>
      <c r="F278">
        <v>0</v>
      </c>
      <c r="G278">
        <v>482552.56</v>
      </c>
      <c r="H278">
        <v>96628.83</v>
      </c>
      <c r="I278">
        <v>509878.09</v>
      </c>
      <c r="J278">
        <v>1178481.02</v>
      </c>
      <c r="K278">
        <v>0</v>
      </c>
      <c r="L278">
        <v>0</v>
      </c>
    </row>
    <row r="279" spans="1:12" x14ac:dyDescent="0.2">
      <c r="A279" t="s">
        <v>585</v>
      </c>
      <c r="B279">
        <v>2174</v>
      </c>
      <c r="C279">
        <v>1</v>
      </c>
      <c r="D279">
        <v>0</v>
      </c>
      <c r="E279">
        <v>768296.59</v>
      </c>
      <c r="F279">
        <v>0</v>
      </c>
      <c r="G279">
        <v>584997.03</v>
      </c>
      <c r="H279">
        <v>118827.35</v>
      </c>
      <c r="I279">
        <v>267319.53000000003</v>
      </c>
      <c r="J279">
        <v>268826.90000000002</v>
      </c>
      <c r="K279">
        <v>0</v>
      </c>
      <c r="L279">
        <v>0</v>
      </c>
    </row>
    <row r="280" spans="1:12" x14ac:dyDescent="0.2">
      <c r="A280" t="s">
        <v>585</v>
      </c>
      <c r="B280">
        <v>2176</v>
      </c>
      <c r="C280">
        <v>1</v>
      </c>
      <c r="D280">
        <v>503796.47</v>
      </c>
      <c r="E280">
        <v>224071.53</v>
      </c>
      <c r="F280">
        <v>0</v>
      </c>
      <c r="G280">
        <v>298811.93</v>
      </c>
      <c r="H280">
        <v>53369.97</v>
      </c>
      <c r="I280">
        <v>1887521.38</v>
      </c>
      <c r="J280">
        <v>328544.06</v>
      </c>
      <c r="K280">
        <v>0</v>
      </c>
      <c r="L280">
        <v>0</v>
      </c>
    </row>
    <row r="281" spans="1:12" x14ac:dyDescent="0.2">
      <c r="A281" t="s">
        <v>585</v>
      </c>
      <c r="B281">
        <v>2180</v>
      </c>
      <c r="C281">
        <v>1</v>
      </c>
      <c r="D281">
        <v>942179.65</v>
      </c>
      <c r="E281">
        <v>435802.41</v>
      </c>
      <c r="F281">
        <v>0</v>
      </c>
      <c r="G281">
        <v>653324.14</v>
      </c>
      <c r="H281">
        <v>59506.05</v>
      </c>
      <c r="I281">
        <v>2365370</v>
      </c>
      <c r="J281">
        <v>837297.41</v>
      </c>
      <c r="K281">
        <v>0</v>
      </c>
      <c r="L281">
        <v>0</v>
      </c>
    </row>
    <row r="282" spans="1:12" x14ac:dyDescent="0.2">
      <c r="A282" t="s">
        <v>585</v>
      </c>
      <c r="B282">
        <v>2184</v>
      </c>
      <c r="C282">
        <v>1</v>
      </c>
      <c r="D282">
        <v>537056.26</v>
      </c>
      <c r="E282">
        <v>877552.26</v>
      </c>
      <c r="F282">
        <v>0</v>
      </c>
      <c r="G282">
        <v>776133.44</v>
      </c>
      <c r="H282">
        <v>85859.9</v>
      </c>
      <c r="I282">
        <v>1393598.03</v>
      </c>
      <c r="J282">
        <v>630582.88</v>
      </c>
      <c r="K282">
        <v>0</v>
      </c>
      <c r="L282">
        <v>0</v>
      </c>
    </row>
    <row r="283" spans="1:12" x14ac:dyDescent="0.2">
      <c r="A283" t="s">
        <v>585</v>
      </c>
      <c r="B283">
        <v>2190</v>
      </c>
      <c r="C283">
        <v>1</v>
      </c>
      <c r="D283">
        <v>861824.22</v>
      </c>
      <c r="E283">
        <v>406791.98</v>
      </c>
      <c r="F283">
        <v>0</v>
      </c>
      <c r="G283">
        <v>408682.35</v>
      </c>
      <c r="H283">
        <v>172695.37</v>
      </c>
      <c r="I283">
        <v>0</v>
      </c>
      <c r="J283">
        <v>771954.62</v>
      </c>
      <c r="K283">
        <v>0</v>
      </c>
      <c r="L283">
        <v>173954.16</v>
      </c>
    </row>
    <row r="284" spans="1:12" x14ac:dyDescent="0.2">
      <c r="A284" t="s">
        <v>585</v>
      </c>
      <c r="B284">
        <v>2198</v>
      </c>
      <c r="C284">
        <v>1</v>
      </c>
      <c r="D284">
        <v>296512.28000000003</v>
      </c>
      <c r="E284">
        <v>499968.97</v>
      </c>
      <c r="F284">
        <v>0</v>
      </c>
      <c r="G284">
        <v>252202.18</v>
      </c>
      <c r="H284">
        <v>74845.600000000006</v>
      </c>
      <c r="I284">
        <v>0</v>
      </c>
      <c r="J284">
        <v>521854.66</v>
      </c>
      <c r="K284">
        <v>0</v>
      </c>
      <c r="L284">
        <v>97924.99</v>
      </c>
    </row>
    <row r="285" spans="1:12" x14ac:dyDescent="0.2">
      <c r="A285" t="s">
        <v>585</v>
      </c>
      <c r="B285">
        <v>2215</v>
      </c>
      <c r="C285">
        <v>1</v>
      </c>
      <c r="D285">
        <v>277360.7</v>
      </c>
      <c r="E285">
        <v>124558.36</v>
      </c>
      <c r="F285">
        <v>0</v>
      </c>
      <c r="G285">
        <v>178329.56</v>
      </c>
      <c r="H285">
        <v>26455.119999999999</v>
      </c>
      <c r="I285">
        <v>0</v>
      </c>
      <c r="J285">
        <v>0</v>
      </c>
      <c r="K285">
        <v>0</v>
      </c>
      <c r="L285">
        <v>0</v>
      </c>
    </row>
    <row r="286" spans="1:12" x14ac:dyDescent="0.2">
      <c r="A286" t="s">
        <v>585</v>
      </c>
      <c r="B286">
        <v>2310</v>
      </c>
      <c r="C286">
        <v>1</v>
      </c>
      <c r="D286">
        <v>0</v>
      </c>
      <c r="E286">
        <v>932209.33</v>
      </c>
      <c r="F286">
        <v>0</v>
      </c>
      <c r="G286">
        <v>602359.62</v>
      </c>
      <c r="H286">
        <v>97493.68</v>
      </c>
      <c r="I286">
        <v>2618132.71</v>
      </c>
      <c r="J286">
        <v>0</v>
      </c>
      <c r="K286">
        <v>0</v>
      </c>
      <c r="L286">
        <v>0</v>
      </c>
    </row>
    <row r="287" spans="1:12" x14ac:dyDescent="0.2">
      <c r="A287" t="s">
        <v>585</v>
      </c>
      <c r="B287">
        <v>2311</v>
      </c>
      <c r="C287">
        <v>1</v>
      </c>
      <c r="D287">
        <v>222524.53</v>
      </c>
      <c r="E287">
        <v>524155.2</v>
      </c>
      <c r="F287">
        <v>0</v>
      </c>
      <c r="G287">
        <v>321095.08</v>
      </c>
      <c r="H287">
        <v>47691.87</v>
      </c>
      <c r="I287">
        <v>270064.59000000003</v>
      </c>
      <c r="J287">
        <v>575190</v>
      </c>
      <c r="K287">
        <v>0</v>
      </c>
      <c r="L287">
        <v>0</v>
      </c>
    </row>
    <row r="288" spans="1:12" x14ac:dyDescent="0.2">
      <c r="A288" t="s">
        <v>585</v>
      </c>
      <c r="B288">
        <v>2342</v>
      </c>
      <c r="C288">
        <v>1</v>
      </c>
      <c r="D288">
        <v>1166641.33</v>
      </c>
      <c r="E288">
        <v>469624.68</v>
      </c>
      <c r="F288">
        <v>300000</v>
      </c>
      <c r="G288">
        <v>368356.84</v>
      </c>
      <c r="H288">
        <v>70699.95</v>
      </c>
      <c r="I288">
        <v>0</v>
      </c>
      <c r="J288">
        <v>177102.06</v>
      </c>
      <c r="K288">
        <v>0</v>
      </c>
      <c r="L288">
        <v>0</v>
      </c>
    </row>
    <row r="289" spans="1:12" x14ac:dyDescent="0.2">
      <c r="A289" t="s">
        <v>585</v>
      </c>
      <c r="B289">
        <v>2358</v>
      </c>
      <c r="C289">
        <v>1</v>
      </c>
      <c r="D289">
        <v>527007.07999999996</v>
      </c>
      <c r="E289">
        <v>115211.77</v>
      </c>
      <c r="F289">
        <v>0</v>
      </c>
      <c r="G289">
        <v>155471.22</v>
      </c>
      <c r="H289">
        <v>22871.54</v>
      </c>
      <c r="I289">
        <v>116703.12</v>
      </c>
      <c r="J289">
        <v>138916.5</v>
      </c>
      <c r="K289">
        <v>0</v>
      </c>
      <c r="L289">
        <v>0</v>
      </c>
    </row>
    <row r="290" spans="1:12" x14ac:dyDescent="0.2">
      <c r="A290" t="s">
        <v>585</v>
      </c>
      <c r="B290">
        <v>2364</v>
      </c>
      <c r="C290">
        <v>1</v>
      </c>
      <c r="D290">
        <v>479990.68</v>
      </c>
      <c r="E290">
        <v>427793.5</v>
      </c>
      <c r="F290">
        <v>0</v>
      </c>
      <c r="G290">
        <v>431034</v>
      </c>
      <c r="H290">
        <v>58908.17</v>
      </c>
      <c r="I290">
        <v>1344448.03</v>
      </c>
      <c r="J290">
        <v>0</v>
      </c>
      <c r="K290">
        <v>0</v>
      </c>
      <c r="L290">
        <v>0</v>
      </c>
    </row>
    <row r="291" spans="1:12" x14ac:dyDescent="0.2">
      <c r="A291" t="s">
        <v>585</v>
      </c>
      <c r="B291">
        <v>2365</v>
      </c>
      <c r="C291">
        <v>1</v>
      </c>
      <c r="D291">
        <v>601036.57999999996</v>
      </c>
      <c r="E291">
        <v>457923.06</v>
      </c>
      <c r="F291">
        <v>0</v>
      </c>
      <c r="G291">
        <v>763116.29</v>
      </c>
      <c r="H291">
        <v>95656.49</v>
      </c>
      <c r="I291">
        <v>4519276.9800000004</v>
      </c>
      <c r="J291">
        <v>0</v>
      </c>
      <c r="K291">
        <v>0</v>
      </c>
      <c r="L291">
        <v>97326.85</v>
      </c>
    </row>
    <row r="292" spans="1:12" x14ac:dyDescent="0.2">
      <c r="A292" t="s">
        <v>585</v>
      </c>
      <c r="B292">
        <v>2396</v>
      </c>
      <c r="C292">
        <v>1</v>
      </c>
      <c r="D292">
        <v>474135.19</v>
      </c>
      <c r="E292">
        <v>722767.68</v>
      </c>
      <c r="F292">
        <v>0</v>
      </c>
      <c r="G292">
        <v>590913.44999999995</v>
      </c>
      <c r="H292">
        <v>148255.15</v>
      </c>
      <c r="I292">
        <v>1035704.48</v>
      </c>
      <c r="J292">
        <v>368672.92</v>
      </c>
      <c r="K292">
        <v>0</v>
      </c>
      <c r="L292">
        <v>0</v>
      </c>
    </row>
    <row r="293" spans="1:12" x14ac:dyDescent="0.2">
      <c r="A293" t="s">
        <v>585</v>
      </c>
      <c r="B293">
        <v>2397</v>
      </c>
      <c r="C293">
        <v>1</v>
      </c>
      <c r="D293">
        <v>286588.13</v>
      </c>
      <c r="E293">
        <v>823885.56</v>
      </c>
      <c r="F293">
        <v>0</v>
      </c>
      <c r="G293">
        <v>532902.92000000004</v>
      </c>
      <c r="H293">
        <v>98476.4</v>
      </c>
      <c r="I293">
        <v>3575258.83</v>
      </c>
      <c r="J293">
        <v>72718.720000000001</v>
      </c>
      <c r="K293">
        <v>0</v>
      </c>
      <c r="L293">
        <v>0</v>
      </c>
    </row>
    <row r="294" spans="1:12" x14ac:dyDescent="0.2">
      <c r="A294" t="s">
        <v>585</v>
      </c>
      <c r="B294">
        <v>2448</v>
      </c>
      <c r="C294">
        <v>1</v>
      </c>
      <c r="D294">
        <v>444104.55</v>
      </c>
      <c r="E294">
        <v>420395.27</v>
      </c>
      <c r="F294">
        <v>0</v>
      </c>
      <c r="G294">
        <v>446987.04</v>
      </c>
      <c r="H294">
        <v>68293.91</v>
      </c>
      <c r="I294">
        <v>0</v>
      </c>
      <c r="J294">
        <v>718894.97</v>
      </c>
      <c r="K294">
        <v>0</v>
      </c>
      <c r="L294">
        <v>0</v>
      </c>
    </row>
    <row r="295" spans="1:12" x14ac:dyDescent="0.2">
      <c r="A295" t="s">
        <v>585</v>
      </c>
      <c r="B295">
        <v>2534</v>
      </c>
      <c r="C295">
        <v>1</v>
      </c>
      <c r="D295">
        <v>410349.73</v>
      </c>
      <c r="E295">
        <v>494139.25</v>
      </c>
      <c r="F295">
        <v>0</v>
      </c>
      <c r="G295">
        <v>488830.4</v>
      </c>
      <c r="H295">
        <v>70928.070000000007</v>
      </c>
      <c r="I295">
        <v>2563194.7799999998</v>
      </c>
      <c r="J295">
        <v>0</v>
      </c>
      <c r="K295">
        <v>0</v>
      </c>
      <c r="L295">
        <v>0</v>
      </c>
    </row>
    <row r="296" spans="1:12" x14ac:dyDescent="0.2">
      <c r="A296" t="s">
        <v>585</v>
      </c>
      <c r="B296">
        <v>2536</v>
      </c>
      <c r="C296">
        <v>1</v>
      </c>
      <c r="D296">
        <v>959658.61</v>
      </c>
      <c r="E296">
        <v>174162.42</v>
      </c>
      <c r="F296">
        <v>0</v>
      </c>
      <c r="G296">
        <v>309238.33</v>
      </c>
      <c r="H296">
        <v>33097.67</v>
      </c>
      <c r="I296">
        <v>460746.38</v>
      </c>
      <c r="J296">
        <v>0</v>
      </c>
      <c r="K296">
        <v>0</v>
      </c>
      <c r="L296">
        <v>0</v>
      </c>
    </row>
    <row r="297" spans="1:12" x14ac:dyDescent="0.2">
      <c r="A297" t="s">
        <v>585</v>
      </c>
      <c r="B297">
        <v>2580</v>
      </c>
      <c r="C297">
        <v>1</v>
      </c>
      <c r="D297">
        <v>0</v>
      </c>
      <c r="E297">
        <v>576465.13</v>
      </c>
      <c r="F297">
        <v>0</v>
      </c>
      <c r="G297">
        <v>363790.88</v>
      </c>
      <c r="H297">
        <v>50958.86</v>
      </c>
      <c r="I297">
        <v>1696755.69</v>
      </c>
      <c r="J297">
        <v>493080.96</v>
      </c>
      <c r="K297">
        <v>0</v>
      </c>
      <c r="L297">
        <v>0</v>
      </c>
    </row>
    <row r="298" spans="1:12" x14ac:dyDescent="0.2">
      <c r="A298" t="s">
        <v>585</v>
      </c>
      <c r="B298">
        <v>2609</v>
      </c>
      <c r="C298">
        <v>1</v>
      </c>
      <c r="D298">
        <v>310001.45</v>
      </c>
      <c r="E298">
        <v>323530.95</v>
      </c>
      <c r="F298">
        <v>0</v>
      </c>
      <c r="G298">
        <v>43549.95</v>
      </c>
      <c r="H298">
        <v>41669.32</v>
      </c>
      <c r="I298">
        <v>547884.88</v>
      </c>
      <c r="J298">
        <v>350847.43</v>
      </c>
      <c r="K298">
        <v>0</v>
      </c>
      <c r="L298">
        <v>0</v>
      </c>
    </row>
    <row r="299" spans="1:12" x14ac:dyDescent="0.2">
      <c r="A299" t="s">
        <v>585</v>
      </c>
      <c r="B299">
        <v>2683</v>
      </c>
      <c r="C299">
        <v>1</v>
      </c>
      <c r="D299">
        <v>259580.21</v>
      </c>
      <c r="E299">
        <v>126588.82</v>
      </c>
      <c r="F299">
        <v>0</v>
      </c>
      <c r="G299">
        <v>196975.9</v>
      </c>
      <c r="H299">
        <v>24565.3</v>
      </c>
      <c r="I299">
        <v>0</v>
      </c>
      <c r="J299">
        <v>79057.570000000007</v>
      </c>
      <c r="K299">
        <v>0</v>
      </c>
      <c r="L299">
        <v>0</v>
      </c>
    </row>
    <row r="300" spans="1:12" x14ac:dyDescent="0.2">
      <c r="A300" t="s">
        <v>585</v>
      </c>
      <c r="B300">
        <v>2687</v>
      </c>
      <c r="C300">
        <v>1</v>
      </c>
      <c r="D300">
        <v>862311.96</v>
      </c>
      <c r="E300">
        <v>1169547.58</v>
      </c>
      <c r="F300">
        <v>0</v>
      </c>
      <c r="G300">
        <v>791656.98</v>
      </c>
      <c r="H300">
        <v>124484.11</v>
      </c>
      <c r="I300">
        <v>2949596.94</v>
      </c>
      <c r="J300">
        <v>140942.38</v>
      </c>
      <c r="K300">
        <v>0</v>
      </c>
      <c r="L300">
        <v>0</v>
      </c>
    </row>
    <row r="301" spans="1:12" x14ac:dyDescent="0.2">
      <c r="A301" t="s">
        <v>585</v>
      </c>
      <c r="B301">
        <v>2689</v>
      </c>
      <c r="C301">
        <v>1</v>
      </c>
      <c r="D301">
        <v>354622.1</v>
      </c>
      <c r="E301">
        <v>579692.86</v>
      </c>
      <c r="F301">
        <v>0</v>
      </c>
      <c r="G301">
        <v>648044.75</v>
      </c>
      <c r="H301">
        <v>114750.9</v>
      </c>
      <c r="I301">
        <v>2177103.6</v>
      </c>
      <c r="J301">
        <v>51037.98</v>
      </c>
      <c r="K301">
        <v>0</v>
      </c>
      <c r="L301">
        <v>0</v>
      </c>
    </row>
    <row r="302" spans="1:12" x14ac:dyDescent="0.2">
      <c r="A302" t="s">
        <v>585</v>
      </c>
      <c r="B302">
        <v>2711</v>
      </c>
      <c r="C302">
        <v>1</v>
      </c>
      <c r="D302">
        <v>0</v>
      </c>
      <c r="E302">
        <v>767937.52</v>
      </c>
      <c r="F302">
        <v>0</v>
      </c>
      <c r="G302">
        <v>0</v>
      </c>
      <c r="H302">
        <v>0</v>
      </c>
      <c r="I302">
        <v>1062111.2</v>
      </c>
      <c r="J302">
        <v>79585.070000000007</v>
      </c>
      <c r="K302">
        <v>0</v>
      </c>
      <c r="L302">
        <v>665313.46</v>
      </c>
    </row>
    <row r="303" spans="1:12" x14ac:dyDescent="0.2">
      <c r="A303" t="s">
        <v>585</v>
      </c>
      <c r="B303">
        <v>2752</v>
      </c>
      <c r="C303">
        <v>1</v>
      </c>
      <c r="D303">
        <v>616471.82999999996</v>
      </c>
      <c r="E303">
        <v>1634353.44</v>
      </c>
      <c r="F303">
        <v>0</v>
      </c>
      <c r="G303">
        <v>1661715.27</v>
      </c>
      <c r="H303">
        <v>127314.47</v>
      </c>
      <c r="I303">
        <v>1600647.14</v>
      </c>
      <c r="J303">
        <v>861560.31999999995</v>
      </c>
      <c r="K303">
        <v>0</v>
      </c>
      <c r="L303">
        <v>0</v>
      </c>
    </row>
    <row r="304" spans="1:12" x14ac:dyDescent="0.2">
      <c r="A304" t="s">
        <v>585</v>
      </c>
      <c r="B304">
        <v>2753</v>
      </c>
      <c r="C304">
        <v>1</v>
      </c>
      <c r="D304">
        <v>417289.54</v>
      </c>
      <c r="E304">
        <v>690074.55</v>
      </c>
      <c r="F304">
        <v>0</v>
      </c>
      <c r="G304">
        <v>289734.44</v>
      </c>
      <c r="H304">
        <v>0</v>
      </c>
      <c r="I304">
        <v>700682.25</v>
      </c>
      <c r="J304">
        <v>281118.23</v>
      </c>
      <c r="K304">
        <v>0</v>
      </c>
      <c r="L304">
        <v>0</v>
      </c>
    </row>
    <row r="305" spans="1:12" x14ac:dyDescent="0.2">
      <c r="A305" t="s">
        <v>585</v>
      </c>
      <c r="B305">
        <v>2754</v>
      </c>
      <c r="C305">
        <v>1</v>
      </c>
      <c r="D305">
        <v>423566.09</v>
      </c>
      <c r="E305">
        <v>278644.27</v>
      </c>
      <c r="F305">
        <v>0</v>
      </c>
      <c r="G305">
        <v>381116.93</v>
      </c>
      <c r="H305">
        <v>40371.839999999997</v>
      </c>
      <c r="I305">
        <v>591120.5</v>
      </c>
      <c r="J305">
        <v>167374.19</v>
      </c>
      <c r="K305">
        <v>0</v>
      </c>
      <c r="L305">
        <v>0</v>
      </c>
    </row>
    <row r="306" spans="1:12" x14ac:dyDescent="0.2">
      <c r="A306" t="s">
        <v>585</v>
      </c>
      <c r="B306">
        <v>2769</v>
      </c>
      <c r="C306">
        <v>1</v>
      </c>
      <c r="D306">
        <v>259868.81</v>
      </c>
      <c r="E306">
        <v>704193.18</v>
      </c>
      <c r="F306">
        <v>0</v>
      </c>
      <c r="G306">
        <v>539267.46</v>
      </c>
      <c r="H306">
        <v>109943.53</v>
      </c>
      <c r="I306">
        <v>2893059.26</v>
      </c>
      <c r="J306">
        <v>207364.47</v>
      </c>
      <c r="K306">
        <v>0</v>
      </c>
      <c r="L306">
        <v>100220.83</v>
      </c>
    </row>
    <row r="307" spans="1:12" x14ac:dyDescent="0.2">
      <c r="A307" t="s">
        <v>585</v>
      </c>
      <c r="B307">
        <v>2805</v>
      </c>
      <c r="C307">
        <v>1</v>
      </c>
      <c r="D307">
        <v>1874843.6</v>
      </c>
      <c r="E307">
        <v>1063748.77</v>
      </c>
      <c r="F307">
        <v>0</v>
      </c>
      <c r="G307">
        <v>816658.15</v>
      </c>
      <c r="H307">
        <v>186135.98</v>
      </c>
      <c r="I307">
        <v>1506110.51</v>
      </c>
      <c r="J307">
        <v>1327967.8400000001</v>
      </c>
      <c r="K307">
        <v>0</v>
      </c>
      <c r="L307">
        <v>0</v>
      </c>
    </row>
    <row r="308" spans="1:12" x14ac:dyDescent="0.2">
      <c r="A308" t="s">
        <v>585</v>
      </c>
      <c r="B308">
        <v>2835</v>
      </c>
      <c r="C308">
        <v>1</v>
      </c>
      <c r="D308">
        <v>950784.94</v>
      </c>
      <c r="E308">
        <v>454552.77</v>
      </c>
      <c r="F308">
        <v>0</v>
      </c>
      <c r="G308">
        <v>470206.37</v>
      </c>
      <c r="H308">
        <v>56093.760000000002</v>
      </c>
      <c r="I308">
        <v>0</v>
      </c>
      <c r="J308">
        <v>608819.35</v>
      </c>
      <c r="K308">
        <v>0</v>
      </c>
      <c r="L308">
        <v>0</v>
      </c>
    </row>
    <row r="309" spans="1:12" x14ac:dyDescent="0.2">
      <c r="A309" t="s">
        <v>585</v>
      </c>
      <c r="B309">
        <v>2853</v>
      </c>
      <c r="C309">
        <v>1</v>
      </c>
      <c r="D309">
        <v>352291.57</v>
      </c>
      <c r="E309">
        <v>423874.03</v>
      </c>
      <c r="F309">
        <v>0</v>
      </c>
      <c r="G309">
        <v>574237.84</v>
      </c>
      <c r="H309">
        <v>111794.82</v>
      </c>
      <c r="I309">
        <v>3364082.15</v>
      </c>
      <c r="J309">
        <v>1518543.23</v>
      </c>
      <c r="K309">
        <v>0</v>
      </c>
      <c r="L309">
        <v>0</v>
      </c>
    </row>
    <row r="310" spans="1:12" x14ac:dyDescent="0.2">
      <c r="A310" t="s">
        <v>585</v>
      </c>
      <c r="B310">
        <v>2856</v>
      </c>
      <c r="C310">
        <v>1</v>
      </c>
      <c r="D310">
        <v>444889.09</v>
      </c>
      <c r="E310">
        <v>161079.23000000001</v>
      </c>
      <c r="F310">
        <v>0</v>
      </c>
      <c r="G310">
        <v>189310.48</v>
      </c>
      <c r="H310">
        <v>45080.800000000003</v>
      </c>
      <c r="I310">
        <v>0</v>
      </c>
      <c r="J310">
        <v>240196.65</v>
      </c>
      <c r="K310">
        <v>0</v>
      </c>
      <c r="L310">
        <v>0</v>
      </c>
    </row>
    <row r="311" spans="1:12" x14ac:dyDescent="0.2">
      <c r="A311" t="s">
        <v>585</v>
      </c>
      <c r="B311">
        <v>2859</v>
      </c>
      <c r="C311">
        <v>1</v>
      </c>
      <c r="D311">
        <v>867920.26</v>
      </c>
      <c r="E311">
        <v>1244899.0900000001</v>
      </c>
      <c r="F311">
        <v>0</v>
      </c>
      <c r="G311">
        <v>828283.16</v>
      </c>
      <c r="H311">
        <v>133589.64000000001</v>
      </c>
      <c r="I311">
        <v>1387301.97</v>
      </c>
      <c r="J311">
        <v>145818.6</v>
      </c>
      <c r="K311">
        <v>0</v>
      </c>
      <c r="L311">
        <v>0</v>
      </c>
    </row>
    <row r="312" spans="1:12" x14ac:dyDescent="0.2">
      <c r="A312" t="s">
        <v>585</v>
      </c>
      <c r="B312">
        <v>2860</v>
      </c>
      <c r="C312">
        <v>1</v>
      </c>
      <c r="D312">
        <v>845581.16</v>
      </c>
      <c r="E312">
        <v>718491.14</v>
      </c>
      <c r="F312">
        <v>0</v>
      </c>
      <c r="G312">
        <v>1163978.45</v>
      </c>
      <c r="H312">
        <v>127345.36</v>
      </c>
      <c r="I312">
        <v>0</v>
      </c>
      <c r="J312">
        <v>583497.67000000004</v>
      </c>
      <c r="K312">
        <v>0</v>
      </c>
      <c r="L312">
        <v>0</v>
      </c>
    </row>
    <row r="313" spans="1:12" x14ac:dyDescent="0.2">
      <c r="A313" t="s">
        <v>585</v>
      </c>
      <c r="B313">
        <v>2884</v>
      </c>
      <c r="C313">
        <v>1</v>
      </c>
      <c r="D313">
        <v>234371.14</v>
      </c>
      <c r="E313">
        <v>248574.87</v>
      </c>
      <c r="F313">
        <v>0</v>
      </c>
      <c r="G313">
        <v>361735.4</v>
      </c>
      <c r="H313">
        <v>66853.11</v>
      </c>
      <c r="I313">
        <v>2356082</v>
      </c>
      <c r="J313">
        <v>0</v>
      </c>
      <c r="K313">
        <v>0</v>
      </c>
      <c r="L313">
        <v>0</v>
      </c>
    </row>
    <row r="314" spans="1:12" x14ac:dyDescent="0.2">
      <c r="A314" t="s">
        <v>585</v>
      </c>
      <c r="B314">
        <v>2886</v>
      </c>
      <c r="C314">
        <v>1</v>
      </c>
      <c r="D314">
        <v>807825.41</v>
      </c>
      <c r="E314">
        <v>197741.87</v>
      </c>
      <c r="F314">
        <v>0</v>
      </c>
      <c r="G314">
        <v>282752.02</v>
      </c>
      <c r="H314">
        <v>15184.42</v>
      </c>
      <c r="I314">
        <v>0</v>
      </c>
      <c r="J314">
        <v>0</v>
      </c>
      <c r="K314">
        <v>0</v>
      </c>
      <c r="L314">
        <v>0</v>
      </c>
    </row>
    <row r="315" spans="1:12" x14ac:dyDescent="0.2">
      <c r="A315" t="s">
        <v>585</v>
      </c>
      <c r="B315">
        <v>2888</v>
      </c>
      <c r="C315">
        <v>1</v>
      </c>
      <c r="D315">
        <v>255166.89</v>
      </c>
      <c r="E315">
        <v>235043.76</v>
      </c>
      <c r="F315">
        <v>249925.47</v>
      </c>
      <c r="G315">
        <v>284130.89</v>
      </c>
      <c r="H315">
        <v>43682.09</v>
      </c>
      <c r="I315">
        <v>1979250</v>
      </c>
      <c r="J315">
        <v>276045</v>
      </c>
      <c r="K315">
        <v>0</v>
      </c>
      <c r="L315">
        <v>0</v>
      </c>
    </row>
    <row r="316" spans="1:12" x14ac:dyDescent="0.2">
      <c r="A316" t="s">
        <v>585</v>
      </c>
      <c r="B316">
        <v>2889</v>
      </c>
      <c r="C316">
        <v>1</v>
      </c>
      <c r="D316">
        <v>152179.07</v>
      </c>
      <c r="E316">
        <v>659993.51</v>
      </c>
      <c r="F316">
        <v>0</v>
      </c>
      <c r="G316">
        <v>652061.71</v>
      </c>
      <c r="H316">
        <v>87183.09</v>
      </c>
      <c r="I316">
        <v>1890511.43</v>
      </c>
      <c r="J316">
        <v>0</v>
      </c>
      <c r="K316">
        <v>0</v>
      </c>
      <c r="L316">
        <v>0</v>
      </c>
    </row>
    <row r="317" spans="1:12" x14ac:dyDescent="0.2">
      <c r="A317" t="s">
        <v>585</v>
      </c>
      <c r="B317">
        <v>2890</v>
      </c>
      <c r="C317">
        <v>1</v>
      </c>
      <c r="D317">
        <v>791690.81</v>
      </c>
      <c r="E317">
        <v>204206.11</v>
      </c>
      <c r="F317">
        <v>0</v>
      </c>
      <c r="G317">
        <v>717789.3</v>
      </c>
      <c r="H317">
        <v>66079.009999999995</v>
      </c>
      <c r="I317">
        <v>300967.59999999998</v>
      </c>
      <c r="J317">
        <v>529591.03</v>
      </c>
      <c r="K317">
        <v>0</v>
      </c>
      <c r="L317">
        <v>0</v>
      </c>
    </row>
    <row r="318" spans="1:12" x14ac:dyDescent="0.2">
      <c r="A318" t="s">
        <v>585</v>
      </c>
      <c r="B318">
        <v>2895</v>
      </c>
      <c r="C318">
        <v>1</v>
      </c>
      <c r="D318">
        <v>567007.05000000005</v>
      </c>
      <c r="E318">
        <v>932288.09</v>
      </c>
      <c r="F318">
        <v>0</v>
      </c>
      <c r="G318">
        <v>865805.52</v>
      </c>
      <c r="H318">
        <v>118022.31</v>
      </c>
      <c r="I318">
        <v>2372524.4900000002</v>
      </c>
      <c r="J318">
        <v>0</v>
      </c>
      <c r="K318">
        <v>0</v>
      </c>
      <c r="L318">
        <v>0</v>
      </c>
    </row>
    <row r="319" spans="1:12" x14ac:dyDescent="0.2">
      <c r="A319" t="s">
        <v>585</v>
      </c>
      <c r="B319">
        <v>2897</v>
      </c>
      <c r="C319">
        <v>1</v>
      </c>
      <c r="D319">
        <v>445378.43</v>
      </c>
      <c r="E319">
        <v>779154.7</v>
      </c>
      <c r="F319">
        <v>0</v>
      </c>
      <c r="G319">
        <v>978402.66</v>
      </c>
      <c r="H319">
        <v>102744.57</v>
      </c>
      <c r="I319">
        <v>3735267</v>
      </c>
      <c r="J319">
        <v>340725</v>
      </c>
      <c r="K319">
        <v>0</v>
      </c>
      <c r="L319">
        <v>0</v>
      </c>
    </row>
    <row r="320" spans="1:12" x14ac:dyDescent="0.2">
      <c r="A320" t="s">
        <v>585</v>
      </c>
      <c r="B320">
        <v>2898</v>
      </c>
      <c r="C320">
        <v>1</v>
      </c>
      <c r="D320">
        <v>404725.31</v>
      </c>
      <c r="E320">
        <v>241777.84</v>
      </c>
      <c r="F320">
        <v>0</v>
      </c>
      <c r="G320">
        <v>384083.02</v>
      </c>
      <c r="H320">
        <v>39295.11</v>
      </c>
      <c r="I320">
        <v>0</v>
      </c>
      <c r="J320">
        <v>0</v>
      </c>
      <c r="K320">
        <v>0</v>
      </c>
      <c r="L320">
        <v>0</v>
      </c>
    </row>
    <row r="321" spans="1:12" x14ac:dyDescent="0.2">
      <c r="A321" t="s">
        <v>585</v>
      </c>
      <c r="B321">
        <v>2899</v>
      </c>
      <c r="C321">
        <v>1</v>
      </c>
      <c r="D321">
        <v>0</v>
      </c>
      <c r="E321">
        <v>1182854.8700000001</v>
      </c>
      <c r="F321">
        <v>0</v>
      </c>
      <c r="G321">
        <v>772363.7</v>
      </c>
      <c r="H321">
        <v>130512.84</v>
      </c>
      <c r="I321">
        <v>885184.42</v>
      </c>
      <c r="J321">
        <v>364795.87</v>
      </c>
      <c r="K321">
        <v>0</v>
      </c>
      <c r="L321">
        <v>0</v>
      </c>
    </row>
    <row r="322" spans="1:12" x14ac:dyDescent="0.2">
      <c r="A322" t="s">
        <v>585</v>
      </c>
      <c r="B322">
        <v>2902</v>
      </c>
      <c r="C322">
        <v>1</v>
      </c>
      <c r="D322">
        <v>0</v>
      </c>
      <c r="E322">
        <v>410589.28</v>
      </c>
      <c r="F322">
        <v>0</v>
      </c>
      <c r="G322">
        <v>116670.13</v>
      </c>
      <c r="H322">
        <v>52981.51</v>
      </c>
      <c r="I322">
        <v>2321022.63</v>
      </c>
      <c r="J322">
        <v>104440.19</v>
      </c>
      <c r="K322">
        <v>0</v>
      </c>
      <c r="L322">
        <v>0</v>
      </c>
    </row>
    <row r="323" spans="1:12" x14ac:dyDescent="0.2">
      <c r="A323" t="s">
        <v>585</v>
      </c>
      <c r="B323">
        <v>2903</v>
      </c>
      <c r="C323">
        <v>1</v>
      </c>
      <c r="D323">
        <v>255295.43</v>
      </c>
      <c r="E323">
        <v>304610.51</v>
      </c>
      <c r="F323">
        <v>0</v>
      </c>
      <c r="G323">
        <v>368141.23</v>
      </c>
      <c r="H323">
        <v>49557.84</v>
      </c>
      <c r="I323">
        <v>141341.89000000001</v>
      </c>
      <c r="J323">
        <v>101797.91</v>
      </c>
      <c r="K323">
        <v>0</v>
      </c>
      <c r="L323">
        <v>0</v>
      </c>
    </row>
    <row r="324" spans="1:12" x14ac:dyDescent="0.2">
      <c r="A324" t="s">
        <v>585</v>
      </c>
      <c r="B324">
        <v>2904</v>
      </c>
      <c r="C324">
        <v>1</v>
      </c>
      <c r="D324">
        <v>397080.27</v>
      </c>
      <c r="E324">
        <v>445736.82</v>
      </c>
      <c r="F324">
        <v>0</v>
      </c>
      <c r="G324">
        <v>577273.92000000004</v>
      </c>
      <c r="H324">
        <v>85344.28</v>
      </c>
      <c r="I324">
        <v>694822.42</v>
      </c>
      <c r="J324">
        <v>1361975</v>
      </c>
      <c r="K324">
        <v>0</v>
      </c>
      <c r="L324">
        <v>0</v>
      </c>
    </row>
    <row r="325" spans="1:12" x14ac:dyDescent="0.2">
      <c r="A325" t="s">
        <v>585</v>
      </c>
      <c r="B325">
        <v>2905</v>
      </c>
      <c r="C325">
        <v>1</v>
      </c>
      <c r="D325">
        <v>5841.96</v>
      </c>
      <c r="E325">
        <v>1564277.07</v>
      </c>
      <c r="F325">
        <v>0</v>
      </c>
      <c r="G325">
        <v>1392846.4</v>
      </c>
      <c r="H325">
        <v>127816.39</v>
      </c>
      <c r="I325">
        <v>4112792.8</v>
      </c>
      <c r="J325">
        <v>446736.24</v>
      </c>
      <c r="K325">
        <v>0</v>
      </c>
      <c r="L325">
        <v>0</v>
      </c>
    </row>
    <row r="326" spans="1:12" x14ac:dyDescent="0.2">
      <c r="A326" t="s">
        <v>585</v>
      </c>
      <c r="B326">
        <v>2906</v>
      </c>
      <c r="C326">
        <v>1</v>
      </c>
      <c r="D326">
        <v>282847.98</v>
      </c>
      <c r="E326">
        <v>229370.42</v>
      </c>
      <c r="F326">
        <v>0</v>
      </c>
      <c r="G326">
        <v>273145.15999999997</v>
      </c>
      <c r="H326">
        <v>56777.72</v>
      </c>
      <c r="I326">
        <v>1173673.01</v>
      </c>
      <c r="J326">
        <v>102306.23</v>
      </c>
      <c r="K326">
        <v>0</v>
      </c>
      <c r="L326">
        <v>0</v>
      </c>
    </row>
    <row r="327" spans="1:12" x14ac:dyDescent="0.2">
      <c r="A327" t="s">
        <v>585</v>
      </c>
      <c r="B327">
        <v>2907</v>
      </c>
      <c r="C327">
        <v>1</v>
      </c>
      <c r="D327">
        <v>418178.48</v>
      </c>
      <c r="E327">
        <v>330039.86</v>
      </c>
      <c r="F327">
        <v>0</v>
      </c>
      <c r="G327">
        <v>248831.08</v>
      </c>
      <c r="H327">
        <v>29815.91</v>
      </c>
      <c r="I327">
        <v>2599521.59</v>
      </c>
      <c r="J327">
        <v>54197.02</v>
      </c>
      <c r="K327">
        <v>0</v>
      </c>
      <c r="L327">
        <v>0</v>
      </c>
    </row>
    <row r="328" spans="1:12" x14ac:dyDescent="0.2">
      <c r="A328" t="s">
        <v>585</v>
      </c>
      <c r="B328">
        <v>2908</v>
      </c>
      <c r="C328">
        <v>1</v>
      </c>
      <c r="D328">
        <v>292755.61</v>
      </c>
      <c r="E328">
        <v>461642.98</v>
      </c>
      <c r="F328">
        <v>0</v>
      </c>
      <c r="G328">
        <v>304192.08</v>
      </c>
      <c r="H328">
        <v>40015.06</v>
      </c>
      <c r="I328">
        <v>1051103</v>
      </c>
      <c r="J328">
        <v>870466.98</v>
      </c>
      <c r="K328">
        <v>0</v>
      </c>
      <c r="L328">
        <v>0</v>
      </c>
    </row>
    <row r="329" spans="1:12" x14ac:dyDescent="0.2">
      <c r="A329" t="s">
        <v>585</v>
      </c>
      <c r="B329">
        <v>2909</v>
      </c>
      <c r="C329">
        <v>1</v>
      </c>
      <c r="D329">
        <v>350881.77</v>
      </c>
      <c r="E329">
        <v>1432507.25</v>
      </c>
      <c r="F329">
        <v>0</v>
      </c>
      <c r="G329">
        <v>0</v>
      </c>
      <c r="H329">
        <v>0</v>
      </c>
      <c r="I329">
        <v>2267598.37</v>
      </c>
      <c r="J329">
        <v>0</v>
      </c>
      <c r="K329">
        <v>0</v>
      </c>
      <c r="L329">
        <v>696716.1</v>
      </c>
    </row>
    <row r="330" spans="1:12" x14ac:dyDescent="0.2">
      <c r="A330" t="s">
        <v>585</v>
      </c>
      <c r="B330">
        <v>2910</v>
      </c>
      <c r="C330">
        <v>1</v>
      </c>
      <c r="D330">
        <v>130655.09</v>
      </c>
      <c r="E330">
        <v>360932.09</v>
      </c>
      <c r="F330">
        <v>0</v>
      </c>
      <c r="G330">
        <v>424121.82</v>
      </c>
      <c r="H330">
        <v>72125.34</v>
      </c>
      <c r="I330">
        <v>927347.97</v>
      </c>
      <c r="J330">
        <v>32365.02</v>
      </c>
      <c r="K330">
        <v>0</v>
      </c>
      <c r="L330">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9A75604263CF44B89C801B83E27278" ma:contentTypeVersion="21" ma:contentTypeDescription="Create a new document." ma:contentTypeScope="" ma:versionID="0479cdf12f0801bbb7e623ceb5ea0398">
  <xsd:schema xmlns:xsd="http://www.w3.org/2001/XMLSchema" xmlns:xs="http://www.w3.org/2001/XMLSchema" xmlns:p="http://schemas.microsoft.com/office/2006/metadata/properties" xmlns:ns1="http://schemas.microsoft.com/sharepoint/v3" xmlns:ns2="8fbcea3c-ba4e-40d3-be60-c45fdd9b47eb" xmlns:ns3="49ced2c9-739b-414f-a121-556acb88cb64" targetNamespace="http://schemas.microsoft.com/office/2006/metadata/properties" ma:root="true" ma:fieldsID="be016b0a571bd993a949c46a73071410" ns1:_="" ns2:_="" ns3:_="">
    <xsd:import namespace="http://schemas.microsoft.com/sharepoint/v3"/>
    <xsd:import namespace="8fbcea3c-ba4e-40d3-be60-c45fdd9b47eb"/>
    <xsd:import namespace="49ced2c9-739b-414f-a121-556acb88cb6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LengthInSeconds" minOccurs="0"/>
                <xsd:element ref="ns1:_ip_UnifiedCompliancePolicyProperties" minOccurs="0"/>
                <xsd:element ref="ns1:_ip_UnifiedCompliancePolicyUIAc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bcea3c-ba4e-40d3-be60-c45fdd9b47e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d1f6b972-b4ca-46d2-b6a0-4691b2cde4ae}" ma:internalName="TaxCatchAll" ma:showField="CatchAllData" ma:web="8fbcea3c-ba4e-40d3-be60-c45fdd9b47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9ced2c9-739b-414f-a121-556acb88cb6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e99283a2-8f38-4857-af71-ec2b3cbf96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49ced2c9-739b-414f-a121-556acb88cb64">
      <Terms xmlns="http://schemas.microsoft.com/office/infopath/2007/PartnerControls"/>
    </lcf76f155ced4ddcb4097134ff3c332f>
    <TaxCatchAll xmlns="8fbcea3c-ba4e-40d3-be60-c45fdd9b47eb" xsi:nil="true"/>
  </documentManagement>
</p:properties>
</file>

<file path=customXml/itemProps1.xml><?xml version="1.0" encoding="utf-8"?>
<ds:datastoreItem xmlns:ds="http://schemas.openxmlformats.org/officeDocument/2006/customXml" ds:itemID="{3DFECB03-B92F-46D4-80C3-D4E5F872004A}"/>
</file>

<file path=customXml/itemProps2.xml><?xml version="1.0" encoding="utf-8"?>
<ds:datastoreItem xmlns:ds="http://schemas.openxmlformats.org/officeDocument/2006/customXml" ds:itemID="{4534CB45-2524-4217-B38B-8AC30F2FDF5D}"/>
</file>

<file path=customXml/itemProps3.xml><?xml version="1.0" encoding="utf-8"?>
<ds:datastoreItem xmlns:ds="http://schemas.openxmlformats.org/officeDocument/2006/customXml" ds:itemID="{2BBBB0E1-6014-493E-9BBF-0F7E5FE338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Form</vt:lpstr>
      <vt:lpstr>Load FIle</vt:lpstr>
      <vt:lpstr>Contact</vt:lpstr>
      <vt:lpstr>Cert Values</vt:lpstr>
      <vt:lpstr>Sheet1</vt:lpstr>
      <vt:lpstr>Form!Print_Area</vt:lpstr>
      <vt:lpstr>Instructions!Print_Area</vt:lpstr>
      <vt:lpstr>TitleRegion1.A10.K16.2</vt:lpstr>
      <vt:lpstr>TitleRegion2.A38.K56.2</vt:lpstr>
    </vt:vector>
  </TitlesOfParts>
  <Company>Minnesota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Tax Report</dc:title>
  <dc:creator>Minnesota Department of Education</dc:creator>
  <cp:keywords>tax, levy</cp:keywords>
  <cp:lastModifiedBy>Stiehl, Jackie (MDE)</cp:lastModifiedBy>
  <cp:lastPrinted>2019-04-08T21:23:23Z</cp:lastPrinted>
  <dcterms:created xsi:type="dcterms:W3CDTF">2006-01-03T15:01:07Z</dcterms:created>
  <dcterms:modified xsi:type="dcterms:W3CDTF">2024-03-27T15:28:37Z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0x0101006E9A75604263CF44B89C801B83E27278</vt:lpwstr>
  </property>
</Properties>
</file>